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xlsBook" defaultThemeVersion="124226"/>
  <bookViews>
    <workbookView xWindow="-75" yWindow="4155" windowWidth="15225" windowHeight="2490" tabRatio="939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4.1.1" sheetId="534" r:id="rId4"/>
    <sheet name="Форма 4.1.2" sheetId="532" r:id="rId5"/>
    <sheet name="Форма 4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state="veryHidden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4.1.2'!$G$9</definedName>
    <definedName name="_ppL12">'Форма 4.1.2'!$R$9</definedName>
    <definedName name="_ppL2">'Форма 4.1.2'!$I$9</definedName>
    <definedName name="_ppL3">'Форма 4.1.2'!$Q$9</definedName>
    <definedName name="_xlnm._FilterDatabase" localSheetId="10" hidden="1">Проверка!$B$4:$D$4</definedName>
    <definedName name="add_CS_List05_1">'Форма 1.0.1'!$J$17</definedName>
    <definedName name="add_List01_1">modList04!$20:$20</definedName>
    <definedName name="add_sys">'Форма 4.1.2'!$E$12</definedName>
    <definedName name="add_ved">'Форма 4.1.2'!$F$12</definedName>
    <definedName name="anscount" hidden="1">1</definedName>
    <definedName name="CHECK_LINK_RANGE_1">"Калькуляция!$I$11:$I$132"</definedName>
    <definedName name="checkCell_1">'Форма 4.1.3'!$D$9:$K$13</definedName>
    <definedName name="checkCell_2">'Форма 4.1.2'!$D$10:$Q$12</definedName>
    <definedName name="checkCell_4">'Форма 4.1.1'!$F$12:$F$48</definedName>
    <definedName name="checkCell_List07">'Сведения об изменении'!$D$11:$E$13</definedName>
    <definedName name="checkCells_List05_1">'Форма 1.0.1'!$I$7:$L$17</definedName>
    <definedName name="chkGetUpdatesValue">Инструкция!$AA$105</definedName>
    <definedName name="chkNoUpdatesValue">Инструкция!$AA$107</definedName>
    <definedName name="clear_range">'Форма 4.1.1'!$F$12,'Форма 4.1.1'!$F$16:$F$24,'Форма 4.1.1'!$F$37:$F$49</definedName>
    <definedName name="code">Инструкция!$B$2</definedName>
    <definedName name="data_org">'Форма 4.1.1'!$F$16</definedName>
    <definedName name="data_type">TEHSHEET!$Q$2:$Q$3</definedName>
    <definedName name="data_uniTS">'Форма 4.1.1'!$F$20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4.1.1'!$F$42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4_2">et_union_hor!$111:$115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4.1.2'!$E$11</definedName>
    <definedName name="FirstLine">Инструкция!$A$6</definedName>
    <definedName name="flag_publication">Титульный!$F$11:$F$11</definedName>
    <definedName name="flagUsedCS_List02">'Форма 4.1.2'!$Z$10:$Z$12</definedName>
    <definedName name="flagUsedVD_List02">'Форма 4.1.2'!$AA$10:$AA$12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4.1.3'!$J$9:$J$13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REESTR_VED!$B$2:$B$11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org_type">TEHSHEET!$P$2:$P$5</definedName>
    <definedName name="kind_of_publication">TEHSHEET!$G$2:$G$3</definedName>
    <definedName name="kind_of_unit">TEHSHEET!$J$2:$J$3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4.1.1'!$E$6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REESTR_MO!$A$2:$D$320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4.1.3'!$K$9:$K$13</definedName>
    <definedName name="List01_mrid_col">'Форма 4.1.3'!$N:$N</definedName>
    <definedName name="List01_NameCol">'Форма 4.1.3'!$P$1:$R$1</definedName>
    <definedName name="List01_note">'Форма 4.1.3'!$L$9</definedName>
    <definedName name="List02_ActivityCol">'Форма 4.1.2'!$F$10:$F$12</definedName>
    <definedName name="List02_CSCol">'Форма 4.1.2'!$E$10:$E$12</definedName>
    <definedName name="List02_EM">'Форма 4.1.2'!$J$10:$J$12</definedName>
    <definedName name="List02_note">'Форма 4.1.2'!$R$10:$R$12</definedName>
    <definedName name="List02_sysid_col">'Форма 4.1.2'!$T:$T</definedName>
    <definedName name="List02_VDCol">'Форма 4.1.2'!$F$10:$F$12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4.1.1'!$G$10:$G$48</definedName>
    <definedName name="List04_uniTS_block">'Форма 4.1.1'!$F$18:$F$23</definedName>
    <definedName name="List04_uniTS_blockColor">'Форма 4.1.1'!$F$19:$F$22</definedName>
    <definedName name="List05_CS_Copy">'Форма 1.0.1'!$N$7:$N$17</definedName>
    <definedName name="List05_FirstRange">'Форма 1.0.1'!$7:$7</definedName>
    <definedName name="List05_flag_point">'Форма 1.0.1'!$S$7:$S$17</definedName>
    <definedName name="List05_HelpColumns">'Форма 1.0.1'!$N:$S</definedName>
    <definedName name="List05_MO_Copy">'Форма 1.0.1'!$Q$7:$Q$17</definedName>
    <definedName name="List05_MR_Copy">'Форма 1.0.1'!$P$7:$P$17</definedName>
    <definedName name="List05_note">'Форма 1.0.1'!$L$7:$L$17</definedName>
    <definedName name="List05_OKTMO_Copy">'Форма 1.0.1'!$R$7:$R$17</definedName>
    <definedName name="List05_VD_Copy">'Форма 1.0.1'!$O$7:$O$17</definedName>
    <definedName name="logical">TEHSHEET!$D$2:$D$3</definedName>
    <definedName name="mail">Титульный!$F$46</definedName>
    <definedName name="mail_legal">Титульный!$F$45</definedName>
    <definedName name="mail_post">'Форма 4.1.1'!$F$36</definedName>
    <definedName name="mo_List01">'Форма 4.1.3'!$H$9:$H$13</definedName>
    <definedName name="MONTH">TEHSHEET!$E$2:$E$13</definedName>
    <definedName name="MR_23">'Форма 4.1.2'!$12:$12</definedName>
    <definedName name="mr_id">TEHSHEET!$L$2</definedName>
    <definedName name="mr_list">MR_LIST!$A$1</definedName>
    <definedName name="mr_List01">'Форма 4.1.3'!$E$9:$E$13</definedName>
    <definedName name="nalog">Титульный!$F$41</definedName>
    <definedName name="ogrn">'Форма 4.1.1'!$F$15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4.1.1'!$F$32</definedName>
    <definedName name="org_full">'Форма 4.1.1'!$F$12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Комментарии!$C$11:$C$12</definedName>
    <definedName name="pDel_List01_1">'Форма 4.1.3'!$C$9:$C$13</definedName>
    <definedName name="pDel_List01_2">'Форма 4.1.3'!$F$9:$F$13</definedName>
    <definedName name="pDel_List02_3">'Форма 4.1.2'!$C$10:$C$12</definedName>
    <definedName name="pDel_List03">'Форма 1.0.2'!$C$12:$C$13</definedName>
    <definedName name="pDel_List05">'Форма 1.0.1'!$E$7:$H$17</definedName>
    <definedName name="pDel_List07">'Сведения об изменении'!$C$11:$C$13</definedName>
    <definedName name="pIns_Comm">Комментарии!$E$12</definedName>
    <definedName name="pIns_List01_1">'Форма 4.1.3'!$E$13</definedName>
    <definedName name="pIns_List01_start">'Форма 4.1.3'!$E$9</definedName>
    <definedName name="pIns_List03">'Форма 1.0.2'!$E$13</definedName>
    <definedName name="pIns_List04">'Форма 4.1.1'!$E$48</definedName>
    <definedName name="pIns_List04_ETO">'Форма 4.1.1'!$E$23</definedName>
    <definedName name="pIns_List07">'Сведения об изменении'!$E$13</definedName>
    <definedName name="ppL0">'Форма 4.1.2'!$F$9</definedName>
    <definedName name="prd2_q">Титульный!$F$29</definedName>
    <definedName name="prim">'Форма 4.1.1'!$G$12:$G$47</definedName>
    <definedName name="prim_dynamic">'Форма 4.1.1'!$G$44:$G$48</definedName>
    <definedName name="PROT_22">P3_PROT_22,P4_PROT_22,P5_PROT_22</definedName>
    <definedName name="QUARTER">TEHSHEET!$F$2:$F$5</definedName>
    <definedName name="REESTR_ORG_RANGE">REESTR_ORG!$A$2:$J$518</definedName>
    <definedName name="REESTR_VED_RANGE">REESTR_VED!$A$2:$B$11</definedName>
    <definedName name="REGION">TEHSHEET!$A$2:$A$87</definedName>
    <definedName name="region_name">Титульный!$F$7</definedName>
    <definedName name="rejim_row">'Форма 4.1.1'!$F$44:$F$47</definedName>
    <definedName name="rez_rab">'Форма 4.1.1'!$E$53</definedName>
    <definedName name="rez_rab_first">'Форма 4.1.1'!$F$44</definedName>
    <definedName name="rez_rab_list">'Форма 4.1.1'!$F$44:$F$48</definedName>
    <definedName name="ruk_dolz">Титульный!$F$50</definedName>
    <definedName name="ruk_f">'Форма 4.1.1'!$F$33</definedName>
    <definedName name="ruk_fio">Титульный!$F$49</definedName>
    <definedName name="ruk_i">'Форма 4.1.1'!$F$34</definedName>
    <definedName name="ruk_o">'Форма 4.1.1'!$F$35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4.1.1'!$F$38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type_org">Титульный!$F$39</definedName>
    <definedName name="unit">Титульный!$F$26</definedName>
    <definedName name="UpdStatus">Инструкция!$AA$1</definedName>
    <definedName name="url">'Форма 4.1.1'!$F$41</definedName>
    <definedName name="ved_col">'Форма 4.1.2'!$F:$F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5621"/>
</workbook>
</file>

<file path=xl/calcChain.xml><?xml version="1.0" encoding="utf-8"?>
<calcChain xmlns="http://schemas.openxmlformats.org/spreadsheetml/2006/main">
  <c r="O9" i="546" l="1"/>
  <c r="N8" i="546"/>
  <c r="A42" i="549"/>
  <c r="P12" i="546"/>
  <c r="K11" i="546"/>
  <c r="K8" i="546"/>
  <c r="I10" i="546"/>
  <c r="I13" i="546"/>
  <c r="I12" i="546"/>
  <c r="I11" i="546"/>
  <c r="I8" i="546"/>
  <c r="I9" i="546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A38" i="549"/>
  <c r="A39" i="549"/>
  <c r="A40" i="549"/>
  <c r="A41" i="549"/>
  <c r="R11" i="497"/>
  <c r="Q11" i="497"/>
  <c r="K85" i="471"/>
  <c r="P11" i="497"/>
  <c r="S11" i="497" l="1"/>
  <c r="B2" i="525"/>
  <c r="B3" i="525"/>
  <c r="D115" i="471" l="1"/>
  <c r="D114" i="471"/>
  <c r="D113" i="471"/>
  <c r="D112" i="471"/>
  <c r="D111" i="471"/>
  <c r="D22" i="534"/>
  <c r="D21" i="534"/>
  <c r="D20" i="534"/>
  <c r="D19" i="534"/>
  <c r="D18" i="534"/>
  <c r="AA65" i="471" l="1"/>
  <c r="Z65" i="471"/>
  <c r="K7" i="546" l="1"/>
  <c r="I90" i="471"/>
  <c r="I88" i="471"/>
  <c r="I85" i="471"/>
  <c r="I86" i="471"/>
  <c r="I89" i="471"/>
  <c r="I87" i="471"/>
  <c r="R9" i="471" l="1"/>
  <c r="C101" i="471" l="1"/>
  <c r="AA11" i="532" l="1"/>
  <c r="Q90" i="471"/>
  <c r="P89" i="471"/>
  <c r="K88" i="471"/>
  <c r="O86" i="471"/>
  <c r="N85" i="471"/>
  <c r="C105" i="471"/>
  <c r="R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Z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<sst xmlns="http://schemas.openxmlformats.org/spreadsheetml/2006/main" count="6516" uniqueCount="3220">
  <si>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</si>
  <si>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</si>
  <si>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</si>
  <si>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</si>
  <si>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</si>
  <si>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</si>
  <si>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</si>
  <si>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</si>
  <si>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</si>
  <si>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</si>
  <si>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</si>
  <si>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</si>
  <si>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</si>
  <si>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</si>
  <si>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</si>
  <si>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</si>
  <si>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</si>
  <si>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</si>
  <si>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</si>
  <si>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</si>
  <si>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</si>
  <si>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</si>
  <si>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</si>
  <si>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</si>
  <si>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</si>
  <si>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</si>
  <si>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</si>
  <si>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</si>
  <si>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</si>
  <si>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</si>
  <si>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</si>
  <si>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</si>
  <si>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</si>
  <si>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</si>
  <si>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</si>
  <si>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</si>
  <si>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</si>
  <si>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</si>
  <si>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</si>
  <si>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</si>
  <si>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</si>
  <si>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</si>
  <si>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</si>
  <si>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</si>
  <si>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</si>
  <si>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</si>
  <si>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</si>
  <si>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</si>
  <si>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</si>
  <si>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</si>
  <si>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</si>
  <si>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</si>
  <si>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</si>
  <si>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</si>
  <si>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</si>
  <si>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</si>
  <si>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</si>
  <si>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</si>
  <si>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</si>
  <si>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</si>
  <si>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</si>
  <si>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</si>
  <si>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</si>
  <si>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</si>
  <si>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</si>
  <si>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</si>
  <si>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</si>
  <si>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</si>
  <si>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</si>
  <si>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</si>
  <si>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</si>
  <si>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</si>
  <si>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</si>
  <si>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</si>
  <si>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</si>
  <si>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</si>
  <si>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</si>
  <si>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</si>
  <si>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</si>
  <si>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</si>
  <si>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</si>
  <si>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</si>
  <si>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</si>
  <si>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</si>
  <si>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</si>
  <si>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</si>
  <si>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</si>
  <si>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</si>
  <si>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</si>
  <si>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</si>
  <si>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</si>
  <si>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</si>
  <si>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</si>
  <si>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</si>
  <si>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</si>
  <si>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</si>
  <si>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</si>
  <si>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</si>
  <si>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</si>
  <si>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</si>
  <si>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</si>
  <si>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</si>
  <si>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</si>
  <si>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</si>
  <si>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</si>
  <si>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</si>
  <si>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</si>
  <si>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</si>
  <si>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</si>
  <si>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</si>
  <si>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</si>
  <si>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</si>
  <si>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</si>
  <si>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</si>
  <si>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</si>
  <si>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</si>
  <si>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</si>
  <si>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</si>
  <si>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</si>
  <si>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</si>
  <si>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</si>
  <si>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</si>
  <si>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</si>
  <si>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</si>
  <si>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</si>
  <si>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</si>
  <si>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</si>
  <si>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</si>
  <si>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</si>
  <si>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</si>
  <si>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</si>
  <si>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</si>
  <si>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</si>
  <si>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</si>
  <si>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</si>
  <si>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</si>
  <si>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</si>
  <si>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</si>
  <si>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</si>
  <si>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</si>
  <si>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</si>
  <si>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</si>
  <si>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</si>
  <si>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</si>
  <si>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</si>
  <si>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</si>
  <si>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</si>
  <si>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</si>
  <si>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</si>
  <si>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</si>
  <si>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</si>
  <si>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</si>
  <si>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</si>
  <si>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</si>
  <si>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</si>
  <si>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</si>
  <si>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</si>
  <si>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</si>
  <si>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</si>
  <si>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</si>
  <si>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</si>
  <si>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</si>
  <si>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</si>
  <si>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</si>
  <si>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</si>
  <si>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</si>
  <si>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</si>
  <si>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</si>
  <si>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</si>
  <si>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</si>
  <si>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</si>
  <si>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</si>
  <si>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</si>
  <si>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</si>
  <si>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</si>
  <si>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</si>
  <si>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</si>
  <si>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</si>
  <si>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</si>
  <si>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</si>
  <si>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</si>
  <si>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</si>
  <si>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</si>
  <si>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</si>
  <si>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</si>
  <si>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</si>
  <si>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</si>
  <si>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</si>
  <si>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</si>
  <si>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</si>
  <si>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</si>
  <si>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</si>
  <si>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</si>
  <si>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</si>
  <si>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</si>
  <si>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</si>
  <si>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</si>
  <si>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</si>
  <si>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</si>
  <si>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</si>
  <si>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</si>
  <si>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</si>
  <si>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</si>
  <si>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</si>
  <si>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</si>
  <si>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</si>
  <si>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</si>
  <si>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</si>
  <si>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</si>
  <si>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</si>
  <si>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</si>
  <si>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</si>
  <si>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</si>
  <si>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</si>
  <si>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</si>
  <si>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</si>
  <si>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</si>
  <si>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</si>
  <si>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</si>
  <si>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</si>
  <si>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</si>
  <si>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</si>
  <si>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</si>
  <si>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</si>
  <si>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</si>
  <si>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</si>
  <si>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</si>
  <si>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</si>
  <si>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</si>
  <si>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</si>
  <si>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</si>
  <si>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</si>
  <si>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</si>
  <si>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</si>
  <si>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</si>
  <si>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</si>
  <si>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</si>
  <si>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</si>
  <si>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</si>
  <si>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</si>
  <si>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</si>
  <si>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</si>
  <si>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</si>
  <si>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</si>
  <si>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</si>
  <si>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</si>
  <si>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</si>
  <si>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</si>
  <si>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</si>
  <si>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</si>
  <si>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</si>
  <si>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</si>
  <si>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</si>
  <si>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</si>
  <si>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</si>
  <si>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</si>
  <si>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</si>
  <si>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</si>
  <si>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</si>
  <si>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</si>
  <si>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</si>
  <si>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</si>
  <si>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</si>
  <si>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</si>
  <si>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</si>
  <si>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</si>
  <si>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</si>
  <si>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</si>
  <si>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</si>
  <si>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</si>
  <si>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</si>
  <si>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</si>
  <si>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</si>
  <si>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</si>
  <si>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</si>
  <si>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</si>
  <si>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</si>
  <si>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</si>
  <si>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</si>
  <si>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</si>
  <si>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</si>
  <si>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</si>
  <si>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</si>
  <si>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</si>
  <si>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</si>
  <si>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</si>
  <si>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</si>
  <si>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</si>
  <si>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</si>
  <si>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</si>
  <si>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</si>
  <si>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</si>
  <si>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</si>
  <si>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</si>
  <si>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</si>
  <si>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</si>
  <si>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</si>
  <si>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</si>
  <si>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</si>
  <si>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</si>
  <si>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</si>
  <si>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</si>
  <si>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</si>
  <si>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</si>
  <si>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</si>
  <si>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</si>
  <si>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</si>
  <si>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</si>
  <si>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</si>
  <si>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</si>
  <si>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</si>
  <si>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</si>
  <si>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</si>
  <si>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</si>
  <si>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</si>
  <si>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</si>
  <si>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</si>
  <si>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</si>
  <si>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</si>
  <si>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</si>
  <si>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</si>
  <si>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</si>
  <si>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</si>
  <si>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</si>
  <si>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</si>
  <si>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</si>
  <si>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</si>
  <si>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</si>
  <si>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</si>
  <si>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</si>
  <si>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</si>
  <si>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</si>
  <si>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</si>
  <si>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</si>
  <si>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</si>
  <si>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</si>
  <si>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</si>
  <si>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</si>
  <si>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</si>
  <si>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</si>
  <si>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</si>
  <si>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</si>
  <si>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</si>
  <si>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</si>
  <si>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</si>
  <si>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</si>
  <si>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</si>
  <si>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</si>
  <si>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</si>
  <si>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</si>
  <si>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</si>
  <si>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</si>
  <si>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</si>
  <si>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</si>
  <si>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</si>
  <si>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</si>
  <si>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</si>
  <si>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</si>
  <si>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</si>
  <si>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</si>
  <si>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</si>
  <si>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</si>
  <si>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</si>
  <si>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</si>
  <si>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</si>
  <si>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</si>
  <si>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</si>
  <si>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</si>
  <si>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</si>
  <si>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</si>
  <si>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</si>
  <si>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</si>
  <si>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</si>
  <si>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</si>
  <si>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</si>
  <si>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</si>
  <si>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</si>
  <si>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</si>
  <si>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</si>
  <si>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</si>
  <si>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</si>
  <si>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</si>
  <si>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</si>
  <si>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</si>
  <si>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</si>
  <si>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</si>
  <si>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</si>
  <si>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</si>
  <si>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</si>
  <si>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</si>
  <si>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</si>
  <si>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</si>
  <si>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</si>
  <si>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</si>
  <si>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</si>
  <si>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</si>
  <si>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</si>
  <si>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</si>
  <si>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</si>
  <si>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</si>
  <si>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</si>
  <si>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</si>
  <si>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</si>
  <si>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</si>
  <si>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</si>
  <si>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</si>
  <si>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</si>
  <si>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</si>
  <si>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</si>
  <si>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</si>
  <si>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</si>
  <si>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</si>
  <si>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</si>
  <si>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</si>
  <si>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</si>
  <si>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</si>
  <si>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</si>
  <si>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</si>
  <si>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</si>
  <si>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</si>
  <si>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</si>
  <si>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</si>
  <si>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</si>
  <si>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</si>
  <si>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</si>
  <si>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</si>
  <si>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</si>
  <si>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</si>
  <si>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</si>
  <si>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</si>
  <si>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</si>
  <si>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</si>
  <si>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</si>
  <si>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</si>
  <si>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</si>
  <si>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</si>
  <si>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</si>
  <si>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</si>
  <si>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</si>
  <si>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</si>
  <si>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</si>
  <si>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</si>
  <si>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</si>
  <si>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</si>
  <si>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</si>
  <si>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</si>
  <si>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</si>
  <si>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</si>
  <si>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</si>
  <si>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</si>
  <si>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</si>
  <si>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</si>
  <si>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</si>
  <si>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</si>
  <si>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</si>
  <si>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</si>
  <si>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</si>
  <si>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</si>
  <si>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</si>
  <si>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</si>
  <si>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</si>
  <si>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</si>
  <si>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</si>
  <si>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</si>
  <si>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</si>
  <si>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</si>
  <si>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</si>
  <si>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</si>
  <si>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</si>
  <si>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</si>
  <si>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</si>
  <si>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</si>
  <si>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</si>
  <si>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</si>
  <si>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</si>
  <si>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</si>
  <si>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</si>
  <si>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</si>
  <si>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</si>
  <si>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</si>
  <si>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</si>
  <si>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</si>
  <si>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</si>
  <si>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</si>
  <si>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</si>
  <si>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</si>
  <si>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</si>
  <si>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</si>
  <si>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</si>
  <si>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</si>
  <si>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</si>
  <si>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</si>
  <si>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</si>
  <si>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</si>
  <si>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</si>
  <si>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</si>
  <si>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</si>
  <si>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</si>
  <si>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</si>
  <si>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</si>
  <si>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</si>
  <si>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</si>
  <si>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</si>
  <si>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</si>
  <si>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</si>
  <si>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</si>
  <si>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</si>
  <si>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</si>
  <si>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</si>
  <si>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</si>
  <si>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</si>
  <si>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</si>
  <si>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</si>
  <si>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</si>
  <si>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</si>
  <si>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</si>
  <si>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</si>
  <si>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</si>
  <si>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</si>
  <si>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</si>
  <si>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</si>
  <si>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</si>
  <si>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</si>
  <si>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</si>
  <si>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</si>
  <si>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</si>
  <si>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</si>
  <si>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</si>
  <si>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</si>
  <si>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</si>
  <si>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</si>
  <si>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</si>
  <si>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</si>
  <si>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</si>
  <si>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</si>
  <si>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</si>
  <si>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</si>
  <si>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</si>
  <si>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(ТС)</t>
  </si>
  <si>
    <t>Форма 4.1.1</t>
  </si>
  <si>
    <t>Форма 4.1.2</t>
  </si>
  <si>
    <t>Форма 4.1.3</t>
  </si>
  <si>
    <t>Общая информация об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</si>
  <si>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организация, а также единая теплоснабжающая организация, теплоснабжающая организация и теплосетевая организация в ценовых зонах теплоснабжения осуществляют несколько видов деятельности в сфере теплоснабжения, информация о которых подлежит раскрытию в соответствии со Стандартами раскрытия информации теплоснабжающими организациями, теплосетевыми организациями и органами регулирования, утвержденными постановлением Правительства Российской Федерации от 05.07.2013 № 570 «О стандартах раскрытия информации теплоснабжающими организациями, теплосетевыми организациями и органами регулирования» (Собрание законодательства Российской Федерации, 2013, № 28, ст. 3835; 2016, № 36, ст. 5421; 2017, № 37, ст. 5521; 2018, № 15 (Часть V), ст. 2156; № 30, ст. 4726), информация по каждому виду деятельности раскрывается отдельно.
В случае если регулируемыми организациями, а также едиными теплоснабжающими организациями, теплоснабжающими организациями и теплосетевыми организациями в ценовых зонах теплоснабжения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
</t>
    </r>
  </si>
  <si>
    <t>сведения о присвоении статуса единой теплоснабжающей организации</t>
  </si>
  <si>
    <t>наименование органа, присвоившего статус единой теплоснабжающей организации</t>
  </si>
  <si>
    <t>дата присвоения</t>
  </si>
  <si>
    <t>Дата присвоения статуса единой теплоснабжающей организации указывается в виде «ДД.ММ.ГГГГ».</t>
  </si>
  <si>
    <t>номер решения</t>
  </si>
  <si>
    <t>границы зоны (зон) деятельности</t>
  </si>
  <si>
    <t>Указывается описание зоны (зон) деятельности единой теплоснабжающей организации.</t>
  </si>
  <si>
    <t>Форма 4.1.2 Общая информация об объектах теплоснабжения организации</t>
  </si>
  <si>
    <r>
      <t>Форма 4.1.1 Общая информация об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</si>
  <si>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системы теплоснабжения</t>
  </si>
  <si>
    <t>Протяженность магистральных сетей (в однотрубном исчислении), км.</t>
  </si>
  <si>
    <t>Протяженность разводящих сетей (в однотрубном исчислении), км.</t>
  </si>
  <si>
    <t>Количество теплоэлектростанций, шт.</t>
  </si>
  <si>
    <t>Теплоэлектростанции</t>
  </si>
  <si>
    <t>Установленная электрическая мощность</t>
  </si>
  <si>
    <t>Единицы изменения</t>
  </si>
  <si>
    <t>Установленная тепловая мощность, Гкал/ч</t>
  </si>
  <si>
    <t>Тепловые станции</t>
  </si>
  <si>
    <t>Котельные</t>
  </si>
  <si>
    <t>Количество котельных, шт.</t>
  </si>
  <si>
    <t>Количество центральных тепловых пунктов, шт.</t>
  </si>
  <si>
    <t>кВт*ч</t>
  </si>
  <si>
    <t>Единица измерения
/kind_of_unit/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</si>
  <si>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теплоснабжения.</t>
    </r>
  </si>
  <si>
    <r>
      <t>Форма 4.1.3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</si>
  <si>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Тип теплоснабжающей организации</t>
  </si>
  <si>
    <t>Регулируемая организация</t>
  </si>
  <si>
    <t>Единая теплоснабжающая организация</t>
  </si>
  <si>
    <t>Теплоснабжающая организация в ценовой зоне теплоснабжения</t>
  </si>
  <si>
    <t>Теплосетевая организация в ценовой зоне теплоснабжения</t>
  </si>
  <si>
    <r>
      <rPr>
        <b/>
        <sz val="9"/>
        <rFont val="Tahoma"/>
        <family val="2"/>
        <charset val="204"/>
      </rPr>
      <t>Тип организации</t>
    </r>
    <r>
      <rPr>
        <sz val="9"/>
        <rFont val="Tahoma"/>
        <family val="2"/>
        <charset val="204"/>
      </rPr>
      <t xml:space="preserve">
kind_of_org_type</t>
    </r>
  </si>
  <si>
    <t>изменения в раскрытой ранее информации</t>
  </si>
  <si>
    <t>Информация в строках 2.7.x.1 – 2.7.x.4 указывается только едиными теплоснабжающими организациями.</t>
  </si>
  <si>
    <t>Дифференциация информации по централизованным системам теплоснабжения</t>
  </si>
  <si>
    <t>Количество тепловых станций, шт.</t>
  </si>
  <si>
    <t>Значения протяженности сетей, показателей в блоках «Теплоэлектростанции», «Тепловые станции», «Котельные» (за исключением колонки «Единицы измерения»), количества центральных тепловых пунктов указываются в виде неотрицательных чисел.
В случае отсутствия тепловых сетей, теплоэлектростанций, тепловых станций, котельных, центральных тепловых пунктов в соответствующей колонке указывается значение 0.
В колонке «Единицы изменения» в блоке «Теплоэлектростанции» выбирается одно из значений: кВт*ч или МВт.
В случае оказания услуг в нескольких системах теплоснабжения информация по каждой из них указывается в отдельной строке.</t>
  </si>
  <si>
    <t>Проверка доступных обновлений...</t>
  </si>
  <si>
    <t>Нет доступных обновлений для шаблона с кодом FAS.JKH.OPEN.INFO.ORG.WARM!</t>
  </si>
  <si>
    <t>17.01.2022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</si>
  <si>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</si>
  <si>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</si>
  <si>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</si>
  <si>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</si>
  <si>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</si>
  <si>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</si>
  <si>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</si>
  <si>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</si>
  <si>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2646</t>
  </si>
  <si>
    <t>27306097</t>
  </si>
  <si>
    <t>"Дирекция по эксплуатации и ремонту путевых машин"</t>
  </si>
  <si>
    <t>7708503727</t>
  </si>
  <si>
    <t>745145058</t>
  </si>
  <si>
    <t>06-10-2011 00:00:00</t>
  </si>
  <si>
    <t>26646973</t>
  </si>
  <si>
    <t>"Дистанция инженерных сооруженией структурного подразделения Южно-Уральской дирекции инфраструктуры Центральной дирекции инфраструктуры - филиала ОАО ""РЖД""</t>
  </si>
  <si>
    <t>743801001</t>
  </si>
  <si>
    <t>23-09-2003 00:00:00</t>
  </si>
  <si>
    <t>26360814</t>
  </si>
  <si>
    <t>"Инженерные сети"</t>
  </si>
  <si>
    <t>7453062551</t>
  </si>
  <si>
    <t>745301001</t>
  </si>
  <si>
    <t>27080161</t>
  </si>
  <si>
    <t>АО "Асбестоцемент"</t>
  </si>
  <si>
    <t>7412000806</t>
  </si>
  <si>
    <t>743001001</t>
  </si>
  <si>
    <t>10-11-1992 00:00:00</t>
  </si>
  <si>
    <t>31464438</t>
  </si>
  <si>
    <t>АО "Бюджет"</t>
  </si>
  <si>
    <t>7415037850</t>
  </si>
  <si>
    <t>741501001</t>
  </si>
  <si>
    <t>26360585</t>
  </si>
  <si>
    <t>АО "Вишневогорский Горно-обогатительный Комбинат"</t>
  </si>
  <si>
    <t>7409000147</t>
  </si>
  <si>
    <t>745901001</t>
  </si>
  <si>
    <t>17-07-2002 00:00:00</t>
  </si>
  <si>
    <t>26646948</t>
  </si>
  <si>
    <t>АО "ГЕЛИОС"</t>
  </si>
  <si>
    <t>7451272592</t>
  </si>
  <si>
    <t>745101001</t>
  </si>
  <si>
    <t>30335229</t>
  </si>
  <si>
    <t>АО "ГУ ЖКХ"</t>
  </si>
  <si>
    <t>5116000922</t>
  </si>
  <si>
    <t>770401001</t>
  </si>
  <si>
    <t>26492685</t>
  </si>
  <si>
    <t>АО "Златмаш"</t>
  </si>
  <si>
    <t>7404052938</t>
  </si>
  <si>
    <t>740401001</t>
  </si>
  <si>
    <t>03-03-2010 00:00:00</t>
  </si>
  <si>
    <t>26646830</t>
  </si>
  <si>
    <t>АО "Макфа"</t>
  </si>
  <si>
    <t>7438015885</t>
  </si>
  <si>
    <t>21-11-2002 00:00:00</t>
  </si>
  <si>
    <t>30941672</t>
  </si>
  <si>
    <t>АО "Международный аэропорт Магнитогорск"</t>
  </si>
  <si>
    <t>7456037289</t>
  </si>
  <si>
    <t>745601001</t>
  </si>
  <si>
    <t>26360629</t>
  </si>
  <si>
    <t>АО "Миасский машиностроительный завод"</t>
  </si>
  <si>
    <t>7415061758</t>
  </si>
  <si>
    <t>30985114</t>
  </si>
  <si>
    <t>АО "НПО Электромашина"</t>
  </si>
  <si>
    <t>7449044990</t>
  </si>
  <si>
    <t>745450001</t>
  </si>
  <si>
    <t>31449373</t>
  </si>
  <si>
    <t>АО "РИР"</t>
  </si>
  <si>
    <t>7706757331</t>
  </si>
  <si>
    <t>770601001</t>
  </si>
  <si>
    <t>06-06-2011 00:00:00</t>
  </si>
  <si>
    <t>26645308</t>
  </si>
  <si>
    <t>АО "Саткинский чугуноплавильный завод"</t>
  </si>
  <si>
    <t>7417011047</t>
  </si>
  <si>
    <t>741450001</t>
  </si>
  <si>
    <t>01-01-2011 00:00:00</t>
  </si>
  <si>
    <t>26360574</t>
  </si>
  <si>
    <t>АО "Сигнал"</t>
  </si>
  <si>
    <t>7449105883</t>
  </si>
  <si>
    <t>744901001</t>
  </si>
  <si>
    <t>26-02-1992 00:00:00</t>
  </si>
  <si>
    <t>26503102</t>
  </si>
  <si>
    <t>АО "Трансэнерго"</t>
  </si>
  <si>
    <t>7423023178</t>
  </si>
  <si>
    <t>15-12-2008 00:00:00</t>
  </si>
  <si>
    <t>31211886</t>
  </si>
  <si>
    <t>АО "УСТЭК-Челябинск"</t>
  </si>
  <si>
    <t>7453320202</t>
  </si>
  <si>
    <t>22-03-2018 00:00:00</t>
  </si>
  <si>
    <t>26360364</t>
  </si>
  <si>
    <t>АО "УТСК"</t>
  </si>
  <si>
    <t>7203203418</t>
  </si>
  <si>
    <t>745302002</t>
  </si>
  <si>
    <t>26800381</t>
  </si>
  <si>
    <t>АО "Уральская теплосетевая компания"</t>
  </si>
  <si>
    <t>720301001</t>
  </si>
  <si>
    <t>26353691</t>
  </si>
  <si>
    <t>АО "Учалинский горно-обогатительный комбинат"</t>
  </si>
  <si>
    <t>0270007455</t>
  </si>
  <si>
    <t>997550001</t>
  </si>
  <si>
    <t>09-04-2012 00:00:00</t>
  </si>
  <si>
    <t>26383154</t>
  </si>
  <si>
    <t>АО "Челябинскгоргаз"</t>
  </si>
  <si>
    <t>7451046106</t>
  </si>
  <si>
    <t>01-06-1994 00:00:00</t>
  </si>
  <si>
    <t>26360793</t>
  </si>
  <si>
    <t>АО "Челябинское авиапредприятие"</t>
  </si>
  <si>
    <t>7450003519</t>
  </si>
  <si>
    <t>745001001</t>
  </si>
  <si>
    <t>26644971</t>
  </si>
  <si>
    <t>АО "Челябкоммунэнерго"</t>
  </si>
  <si>
    <t>7451194577</t>
  </si>
  <si>
    <t>744801001</t>
  </si>
  <si>
    <t>19-05-2003 00:00:00</t>
  </si>
  <si>
    <t>26575455</t>
  </si>
  <si>
    <t>АО "Челябоблкоммунэнерго"</t>
  </si>
  <si>
    <t>7447019075</t>
  </si>
  <si>
    <t>744701001</t>
  </si>
  <si>
    <t>26842389</t>
  </si>
  <si>
    <t>АО "ЭСК ЧТПЗ"</t>
  </si>
  <si>
    <t>7449045730</t>
  </si>
  <si>
    <t>04-04-2011 00:00:00</t>
  </si>
  <si>
    <t>26768533</t>
  </si>
  <si>
    <t>АО "ЭнСер"</t>
  </si>
  <si>
    <t>7415036215</t>
  </si>
  <si>
    <t>18-01-2011 00:00:00</t>
  </si>
  <si>
    <t>26322813</t>
  </si>
  <si>
    <t>АО "Энергопром-ЧЭЗ"</t>
  </si>
  <si>
    <t>7450005001</t>
  </si>
  <si>
    <t>746001001</t>
  </si>
  <si>
    <t>01-10-2008 00:00:00</t>
  </si>
  <si>
    <t>26360640</t>
  </si>
  <si>
    <t>АО "Энергосистемы"</t>
  </si>
  <si>
    <t>7417011223</t>
  </si>
  <si>
    <t>745701001</t>
  </si>
  <si>
    <t>26-12-2003 00:00:00</t>
  </si>
  <si>
    <t>31098533</t>
  </si>
  <si>
    <t>АО «НПО «Электромашина»</t>
  </si>
  <si>
    <t>26360591</t>
  </si>
  <si>
    <t>АО Завод Пластмасс</t>
  </si>
  <si>
    <t>7411009901</t>
  </si>
  <si>
    <t>18-08-2011 00:00:00</t>
  </si>
  <si>
    <t>26360761</t>
  </si>
  <si>
    <t>АО работников "Народное предприятие" Челябинское рудоуправление"</t>
  </si>
  <si>
    <t>7440000163</t>
  </si>
  <si>
    <t>742401001</t>
  </si>
  <si>
    <t>11-10-2002 00:00:00</t>
  </si>
  <si>
    <t>27913150</t>
  </si>
  <si>
    <t>Акционерное общество "Интер РАО - Электрогенерация"</t>
  </si>
  <si>
    <t>7704784450</t>
  </si>
  <si>
    <t>742443001</t>
  </si>
  <si>
    <t>21-08-2012 00:00:00</t>
  </si>
  <si>
    <t>26322790</t>
  </si>
  <si>
    <t>Акционерное общество "ТРАНСНЕФТЬ-УРАЛ"</t>
  </si>
  <si>
    <t>0278039018</t>
  </si>
  <si>
    <t>745143002</t>
  </si>
  <si>
    <t>17-10-2002 00:00:00</t>
  </si>
  <si>
    <t>26360688</t>
  </si>
  <si>
    <t>Акционерное общество "Южноуральская теплосбытовая компания"</t>
  </si>
  <si>
    <t>7424024520</t>
  </si>
  <si>
    <t>31244997</t>
  </si>
  <si>
    <t>Аргаяшское МУП "ВКХ"</t>
  </si>
  <si>
    <t>7426005900</t>
  </si>
  <si>
    <t>01-01-2010 00:00:00</t>
  </si>
  <si>
    <t>27573709</t>
  </si>
  <si>
    <t>ВУ Бердяуш ВЧДР Златоуст - ОСП АО "ВРК -3"</t>
  </si>
  <si>
    <t>7708737500</t>
  </si>
  <si>
    <t>741745001</t>
  </si>
  <si>
    <t>01-07-2011 00:00:00</t>
  </si>
  <si>
    <t>26576588</t>
  </si>
  <si>
    <t>Вагонное депо Верхний Уфалей - филиал ЗАО "Уралгоршахткомплект"</t>
  </si>
  <si>
    <t>6671115787</t>
  </si>
  <si>
    <t>740243001</t>
  </si>
  <si>
    <t>27637336</t>
  </si>
  <si>
    <t>Вагонное рамонтное депо Магнитогорск - обособленное структурное подразделение Самарского филиала АО  "Вагонная ремонтная компания - 1"</t>
  </si>
  <si>
    <t>7708737490</t>
  </si>
  <si>
    <t>745645001</t>
  </si>
  <si>
    <t>14-04-2011 00:00:00</t>
  </si>
  <si>
    <t>27080266</t>
  </si>
  <si>
    <t>Вагонное ремонтное депо Челябинск - обособленное структурное подразделение ОАО ""Вагонная ремонтная компания-2</t>
  </si>
  <si>
    <t>7708737517</t>
  </si>
  <si>
    <t>745145001</t>
  </si>
  <si>
    <t>26647000</t>
  </si>
  <si>
    <t>Вагонное ремонтное депо Челябинск Южно-Уральской дирекции по ремонту грузовых вагонов - структурного подразделения Центральной дирекции по ремонту грузовых вагонов - филиала ОАО "РЖД"</t>
  </si>
  <si>
    <t>745131023</t>
  </si>
  <si>
    <t>01-03-2015 00:00:00</t>
  </si>
  <si>
    <t>28142242</t>
  </si>
  <si>
    <t>ГБОУ НПО "Профессиональное училище №115"</t>
  </si>
  <si>
    <t>7431002020</t>
  </si>
  <si>
    <t>743101001</t>
  </si>
  <si>
    <t>29-12-1993 00:00:00</t>
  </si>
  <si>
    <t>17-10-2014 00:00:00</t>
  </si>
  <si>
    <t>28819136</t>
  </si>
  <si>
    <t>ГБОУ СПО (ССУЗ) "Верхнеуральский агротехнологический техникум - казачий кадетский корпус"</t>
  </si>
  <si>
    <t>7429005104</t>
  </si>
  <si>
    <t>742901001</t>
  </si>
  <si>
    <t>08-07-1994 00:00:00</t>
  </si>
  <si>
    <t>26360655</t>
  </si>
  <si>
    <t>ГБОУ СПО (ССУЗ) "ЧАЛК"</t>
  </si>
  <si>
    <t>7420006181</t>
  </si>
  <si>
    <t>742001001</t>
  </si>
  <si>
    <t>01-01-2015 00:00:00</t>
  </si>
  <si>
    <t>26360649</t>
  </si>
  <si>
    <t>ГУЗ "Областная туберкулезная больница № 13"</t>
  </si>
  <si>
    <t>7418015703</t>
  </si>
  <si>
    <t>741801001</t>
  </si>
  <si>
    <t>08-12-2011 00:00:00</t>
  </si>
  <si>
    <t>27657352</t>
  </si>
  <si>
    <t>ГУНПО "Профессиональное училище №123"</t>
  </si>
  <si>
    <t>7425002663</t>
  </si>
  <si>
    <t>742501001</t>
  </si>
  <si>
    <t>24-12-2002 00:00:00</t>
  </si>
  <si>
    <t>01-01-2013 00:00:00</t>
  </si>
  <si>
    <t>26360654</t>
  </si>
  <si>
    <t>ГУП Санаторий "Сосновая горка"</t>
  </si>
  <si>
    <t>7420005163</t>
  </si>
  <si>
    <t>29-04-2003 00:00:00</t>
  </si>
  <si>
    <t>31-12-2018 00:00:00</t>
  </si>
  <si>
    <t>26360628</t>
  </si>
  <si>
    <t>Государственное предприятие "Предприятие "Урал"</t>
  </si>
  <si>
    <t>7415010249</t>
  </si>
  <si>
    <t>17-09-2002 00:00:00</t>
  </si>
  <si>
    <t>08-04-2013 00:00:00</t>
  </si>
  <si>
    <t>26785750</t>
  </si>
  <si>
    <t>Государственное стационарное учреждение социального обслуживания системы социальной защиты населения "Саткинский психоневрологический интернат"</t>
  </si>
  <si>
    <t>7417002405</t>
  </si>
  <si>
    <t>741701001</t>
  </si>
  <si>
    <t>26-05-2011 00:00:00</t>
  </si>
  <si>
    <t>28139901</t>
  </si>
  <si>
    <t>Гохран России (филиал  "Объект "Урал")</t>
  </si>
  <si>
    <t>7730087409</t>
  </si>
  <si>
    <t>741543001</t>
  </si>
  <si>
    <t>30-12-1996 00:00:00</t>
  </si>
  <si>
    <t>26360713</t>
  </si>
  <si>
    <t>ЗАО "Еманжелинское ДРСУ"</t>
  </si>
  <si>
    <t>7430000781</t>
  </si>
  <si>
    <t>26621162</t>
  </si>
  <si>
    <t>ЗАО "ЖБИ-2"</t>
  </si>
  <si>
    <t>7449010303</t>
  </si>
  <si>
    <t>14-07-1997 00:00:00</t>
  </si>
  <si>
    <t>26360543</t>
  </si>
  <si>
    <t>ЗАО "Карабашмедь"</t>
  </si>
  <si>
    <t>7406002523</t>
  </si>
  <si>
    <t>740001001</t>
  </si>
  <si>
    <t>04-09-2002 00:00:00</t>
  </si>
  <si>
    <t>26360589</t>
  </si>
  <si>
    <t>ЗАО "Катавский цемент"</t>
  </si>
  <si>
    <t>7410005573</t>
  </si>
  <si>
    <t>741001001</t>
  </si>
  <si>
    <t>22-06-2001 00:00:00</t>
  </si>
  <si>
    <t>26360712</t>
  </si>
  <si>
    <t>ЗАО "Коелгамрамор"</t>
  </si>
  <si>
    <t>7430000076</t>
  </si>
  <si>
    <t>05-09-2002 00:00:00</t>
  </si>
  <si>
    <t>26360620</t>
  </si>
  <si>
    <t>ЗАО "Магнитогорский комбинат хлебопродуктов "Ситно"</t>
  </si>
  <si>
    <t>7414001724</t>
  </si>
  <si>
    <t>26360625</t>
  </si>
  <si>
    <t>ЗАО "Миассмебель"</t>
  </si>
  <si>
    <t>7415002713</t>
  </si>
  <si>
    <t>23-07-2002 00:00:00</t>
  </si>
  <si>
    <t>26646908</t>
  </si>
  <si>
    <t>ЗАО "Предприятие службы быта "Станция технического обслуживания автомобилей"</t>
  </si>
  <si>
    <t>7451018388</t>
  </si>
  <si>
    <t>28142253</t>
  </si>
  <si>
    <t>ЗАО "Торговый дом "БОВИД"</t>
  </si>
  <si>
    <t>7423013290</t>
  </si>
  <si>
    <t>745201001</t>
  </si>
  <si>
    <t>17-04-2002 00:00:00</t>
  </si>
  <si>
    <t>26360648</t>
  </si>
  <si>
    <t>ЗАО "Троицкие энергетические системы"</t>
  </si>
  <si>
    <t>7418014763</t>
  </si>
  <si>
    <t>20-11-2009 00:00:00</t>
  </si>
  <si>
    <t>26360759</t>
  </si>
  <si>
    <t>ЗАО КХП "Злак"</t>
  </si>
  <si>
    <t>7440000090</t>
  </si>
  <si>
    <t>744001001</t>
  </si>
  <si>
    <t>11-07-1996 00:00:00</t>
  </si>
  <si>
    <t>26493228</t>
  </si>
  <si>
    <t>Закрытое акционерное общество "Троицкая энергетическая компания"</t>
  </si>
  <si>
    <t>7418017355</t>
  </si>
  <si>
    <t>741801004</t>
  </si>
  <si>
    <t>04-03-2010 00:00:00</t>
  </si>
  <si>
    <t>28875757</t>
  </si>
  <si>
    <t>ИП Валиев Вагиз Ахунзянович</t>
  </si>
  <si>
    <t>741500433979</t>
  </si>
  <si>
    <t>28424169</t>
  </si>
  <si>
    <t>Кунашакское МУП "Ресурс"</t>
  </si>
  <si>
    <t>7438018678</t>
  </si>
  <si>
    <t>03-06-2005 00:00:00</t>
  </si>
  <si>
    <t>31311981</t>
  </si>
  <si>
    <t>МАУ "Управление Норкинского ЖКХ"</t>
  </si>
  <si>
    <t>7460042517</t>
  </si>
  <si>
    <t>26360672</t>
  </si>
  <si>
    <t>МКП "Энергетик"</t>
  </si>
  <si>
    <t>7423000075</t>
  </si>
  <si>
    <t>742301001</t>
  </si>
  <si>
    <t>08-12-2009 00:00:00</t>
  </si>
  <si>
    <t>26785734</t>
  </si>
  <si>
    <t>ММПКХ</t>
  </si>
  <si>
    <t>7422000570</t>
  </si>
  <si>
    <t>742201001</t>
  </si>
  <si>
    <t>30-12-1999 00:00:00</t>
  </si>
  <si>
    <t>26489240</t>
  </si>
  <si>
    <t>ММУП ЖКХ пос. Новогорный</t>
  </si>
  <si>
    <t>7422015336</t>
  </si>
  <si>
    <t>741301001</t>
  </si>
  <si>
    <t>10-02-2010 00:00:00</t>
  </si>
  <si>
    <t>26489483</t>
  </si>
  <si>
    <t>МП "Горводоканал"</t>
  </si>
  <si>
    <t>7412010931</t>
  </si>
  <si>
    <t>741201001</t>
  </si>
  <si>
    <t>06-11-2014 00:00:00</t>
  </si>
  <si>
    <t>30925715</t>
  </si>
  <si>
    <t>МП ЖКХ "Агаповское"</t>
  </si>
  <si>
    <t>7425004572</t>
  </si>
  <si>
    <t>745501001</t>
  </si>
  <si>
    <t>26360690</t>
  </si>
  <si>
    <t>МП ЖКХ "Желтинское"</t>
  </si>
  <si>
    <t>7425007936</t>
  </si>
  <si>
    <t>15-12-2010 00:00:00</t>
  </si>
  <si>
    <t>26489445</t>
  </si>
  <si>
    <t>МП ЖКХ "Магнитное"</t>
  </si>
  <si>
    <t>7425007943</t>
  </si>
  <si>
    <t>20-12-2020 00:00:00</t>
  </si>
  <si>
    <t>26360617</t>
  </si>
  <si>
    <t>МП трест "Теплофикация"</t>
  </si>
  <si>
    <t>7414000657</t>
  </si>
  <si>
    <t>744501001</t>
  </si>
  <si>
    <t>15-11-2002 00:00:00</t>
  </si>
  <si>
    <t>26360702</t>
  </si>
  <si>
    <t>МУ "Управление Акбашевского ЖКХ"</t>
  </si>
  <si>
    <t>7426007336</t>
  </si>
  <si>
    <t>742601001</t>
  </si>
  <si>
    <t>04-11-2003 00:00:00</t>
  </si>
  <si>
    <t>26360701</t>
  </si>
  <si>
    <t>МУ "Управление Байрамгуловского ЖКХ"</t>
  </si>
  <si>
    <t>7426007287</t>
  </si>
  <si>
    <t>17-09-2003 00:00:00</t>
  </si>
  <si>
    <t>26360705</t>
  </si>
  <si>
    <t>МУ "Управление Дербишевского ЖКХ"</t>
  </si>
  <si>
    <t>7426007488</t>
  </si>
  <si>
    <t>29-01-2004 00:00:00</t>
  </si>
  <si>
    <t>26360700</t>
  </si>
  <si>
    <t>МУ "Управление Ишалинского ЖКХ"</t>
  </si>
  <si>
    <t>7426007248</t>
  </si>
  <si>
    <t>06-08-2003 00:00:00</t>
  </si>
  <si>
    <t>26489511</t>
  </si>
  <si>
    <t>МУ "Управление Камышевского ЖКХ"</t>
  </si>
  <si>
    <t>7426007449</t>
  </si>
  <si>
    <t>26360704</t>
  </si>
  <si>
    <t>МУ "Управление Норкинского ЖКХ"</t>
  </si>
  <si>
    <t>7426007456</t>
  </si>
  <si>
    <t>26360699</t>
  </si>
  <si>
    <t>МУ "Управление Худайбердинского ЖКХ"</t>
  </si>
  <si>
    <t>7426007230</t>
  </si>
  <si>
    <t>16-07-2003 00:00:00</t>
  </si>
  <si>
    <t>26360695</t>
  </si>
  <si>
    <t>МУКП "Тепловик"</t>
  </si>
  <si>
    <t>7426001493</t>
  </si>
  <si>
    <t>06-12-2012 00:00:00</t>
  </si>
  <si>
    <t>26360583</t>
  </si>
  <si>
    <t>МУП  "ЖКХ" Еленинского сельского поселения</t>
  </si>
  <si>
    <t>7407007972</t>
  </si>
  <si>
    <t>740701001</t>
  </si>
  <si>
    <t>21-09-2005 00:00:00</t>
  </si>
  <si>
    <t>26360735</t>
  </si>
  <si>
    <t>МУП "Арсинское ЖКХ"</t>
  </si>
  <si>
    <t>7435008424</t>
  </si>
  <si>
    <t>745801001</t>
  </si>
  <si>
    <t>28819072</t>
  </si>
  <si>
    <t>МУП "БЖЭК"</t>
  </si>
  <si>
    <t>7402010530</t>
  </si>
  <si>
    <t>740201001</t>
  </si>
  <si>
    <t>28-05-2008 00:00:00</t>
  </si>
  <si>
    <t>31543798</t>
  </si>
  <si>
    <t>МУП "Балык"</t>
  </si>
  <si>
    <t>7433006647</t>
  </si>
  <si>
    <t>14-05-1997 00:00:00</t>
  </si>
  <si>
    <t>26360557</t>
  </si>
  <si>
    <t>МУП "Береговская жилищно-эксплуатационная компания"</t>
  </si>
  <si>
    <t>7402009221</t>
  </si>
  <si>
    <t>01-05-2011 00:00:00</t>
  </si>
  <si>
    <t>27573600</t>
  </si>
  <si>
    <t>МУП "Благоустройство"</t>
  </si>
  <si>
    <t>7425759157</t>
  </si>
  <si>
    <t>02-06-2010 00:00:00</t>
  </si>
  <si>
    <t>28-11-2012 00:00:00</t>
  </si>
  <si>
    <t>26360559</t>
  </si>
  <si>
    <t>МУП "Булзинский ЭУЖКХ"</t>
  </si>
  <si>
    <t>7402009630</t>
  </si>
  <si>
    <t>06-09-2007 00:00:00</t>
  </si>
  <si>
    <t>26360597</t>
  </si>
  <si>
    <t>МУП "Водоканал" г. Копейска</t>
  </si>
  <si>
    <t>7411019064</t>
  </si>
  <si>
    <t>741101001</t>
  </si>
  <si>
    <t>26-01-2006 00:00:00</t>
  </si>
  <si>
    <t>23-10-2013 00:00:00</t>
  </si>
  <si>
    <t>28868891</t>
  </si>
  <si>
    <t>МУП "Город Плюс"</t>
  </si>
  <si>
    <t>7429012895</t>
  </si>
  <si>
    <t>04-07-2002 00:00:00</t>
  </si>
  <si>
    <t>31007371</t>
  </si>
  <si>
    <t>МУП "Дворец спорта "Юность"</t>
  </si>
  <si>
    <t>7453022326</t>
  </si>
  <si>
    <t>26360716</t>
  </si>
  <si>
    <t>МУП "ЖКХ Алабугское"</t>
  </si>
  <si>
    <t>7430008903</t>
  </si>
  <si>
    <t>25-02-2011 00:00:00</t>
  </si>
  <si>
    <t>26645962</t>
  </si>
  <si>
    <t>МУП "ЖКХ Бобровского сельского поселения"</t>
  </si>
  <si>
    <t>7418017281</t>
  </si>
  <si>
    <t>20-11-2010 00:00:00</t>
  </si>
  <si>
    <t>26360754</t>
  </si>
  <si>
    <t>7439008506</t>
  </si>
  <si>
    <t>743901001</t>
  </si>
  <si>
    <t>26360721</t>
  </si>
  <si>
    <t>МУП "ЖКХ Бродокалмакское"</t>
  </si>
  <si>
    <t>7430008950</t>
  </si>
  <si>
    <t>26927452</t>
  </si>
  <si>
    <t>18-11-2014 00:00:00</t>
  </si>
  <si>
    <t>26489650</t>
  </si>
  <si>
    <t>МУП "ЖКХ Клястицкого сельского посления"</t>
  </si>
  <si>
    <t>7418017330</t>
  </si>
  <si>
    <t>24-11-2010 00:00:00</t>
  </si>
  <si>
    <t>26360719</t>
  </si>
  <si>
    <t>МУП "ЖКХ Лазурное"</t>
  </si>
  <si>
    <t>7430008935</t>
  </si>
  <si>
    <t>26927565</t>
  </si>
  <si>
    <t>07-11-2005 00:00:00</t>
  </si>
  <si>
    <t>26360715</t>
  </si>
  <si>
    <t>МУП "ЖКХ Октябрьское"</t>
  </si>
  <si>
    <t>7430008893</t>
  </si>
  <si>
    <t>26927445</t>
  </si>
  <si>
    <t>03-11-2005 00:00:00</t>
  </si>
  <si>
    <t>31364383</t>
  </si>
  <si>
    <t>МУП "ЖКХ Солнечное"</t>
  </si>
  <si>
    <t>7460046688</t>
  </si>
  <si>
    <t>16-08-2019 00:00:00</t>
  </si>
  <si>
    <t>26360718</t>
  </si>
  <si>
    <t>МУП "ЖКХ Сугоякское"</t>
  </si>
  <si>
    <t>7430008928</t>
  </si>
  <si>
    <t>26927558</t>
  </si>
  <si>
    <t>17-11-2014 00:00:00</t>
  </si>
  <si>
    <t>26360720</t>
  </si>
  <si>
    <t>МУП "ЖКХ Теренкульское"</t>
  </si>
  <si>
    <t>7430008942</t>
  </si>
  <si>
    <t>26927508</t>
  </si>
  <si>
    <t>08-11-2005 00:00:00</t>
  </si>
  <si>
    <t>31526598</t>
  </si>
  <si>
    <t>МУП "ЖКХ Троицкого муниципального района"</t>
  </si>
  <si>
    <t>7424012669</t>
  </si>
  <si>
    <t>16-07-2021 00:00:00</t>
  </si>
  <si>
    <t>26489636</t>
  </si>
  <si>
    <t>МУП "ЖКХ" п.Жукатау</t>
  </si>
  <si>
    <t>7417013527</t>
  </si>
  <si>
    <t>15-07-2020 00:00:00</t>
  </si>
  <si>
    <t>26489596</t>
  </si>
  <si>
    <t>МУП "ЖКХ-Первомайский"</t>
  </si>
  <si>
    <t>7425007975</t>
  </si>
  <si>
    <t>26489652</t>
  </si>
  <si>
    <t>МУП "Жилищно-коммунальное хозяйство Козыревское"</t>
  </si>
  <si>
    <t>7430008974</t>
  </si>
  <si>
    <t>31342287</t>
  </si>
  <si>
    <t>МУП "КОММЕТ"</t>
  </si>
  <si>
    <t>7450015440</t>
  </si>
  <si>
    <t>17-08-1998 00:00:00</t>
  </si>
  <si>
    <t>28982281</t>
  </si>
  <si>
    <t>МУП "Карабашское коммунальное предприятие"</t>
  </si>
  <si>
    <t>7413015280</t>
  </si>
  <si>
    <t>27080730</t>
  </si>
  <si>
    <t>МУП "Каракульский Жилкомсервис"</t>
  </si>
  <si>
    <t>7430013220</t>
  </si>
  <si>
    <t>16-11-2010 00:00:00</t>
  </si>
  <si>
    <t>26360588</t>
  </si>
  <si>
    <t>МУП "Каслинский хлебозавод"</t>
  </si>
  <si>
    <t>7409004529</t>
  </si>
  <si>
    <t>740901001</t>
  </si>
  <si>
    <t>30-10-2002 00:00:00</t>
  </si>
  <si>
    <t>26360734</t>
  </si>
  <si>
    <t>МУП "Кассельское ЖКХ"</t>
  </si>
  <si>
    <t>7435008400</t>
  </si>
  <si>
    <t>743501001</t>
  </si>
  <si>
    <t>12-02-2004 00:00:00</t>
  </si>
  <si>
    <t>26360661</t>
  </si>
  <si>
    <t>МУП "Кидышевская котельная и тепловые сети"</t>
  </si>
  <si>
    <t>7420010780</t>
  </si>
  <si>
    <t>24-08-2006 00:00:00</t>
  </si>
  <si>
    <t>26646142</t>
  </si>
  <si>
    <t>МУП "Кичигинское ЖКХ"</t>
  </si>
  <si>
    <t>7424025883</t>
  </si>
  <si>
    <t>03-06-2008 00:00:00</t>
  </si>
  <si>
    <t>31097760</t>
  </si>
  <si>
    <t>МУП "Коммет"</t>
  </si>
  <si>
    <t>26768877</t>
  </si>
  <si>
    <t>МУП "Коммунальные сети"</t>
  </si>
  <si>
    <t>7404056530</t>
  </si>
  <si>
    <t>10-10-2010 00:00:00</t>
  </si>
  <si>
    <t>26932045</t>
  </si>
  <si>
    <t>26489977</t>
  </si>
  <si>
    <t>МУП "Коммунальные услуги"</t>
  </si>
  <si>
    <t>7424024135</t>
  </si>
  <si>
    <t>11-02-2010 00:00:00</t>
  </si>
  <si>
    <t>26360726</t>
  </si>
  <si>
    <t>МУП "Кочердыкское ЖКХ"</t>
  </si>
  <si>
    <t>7430009985</t>
  </si>
  <si>
    <t>26360747</t>
  </si>
  <si>
    <t>МУП "Кременкульские коммунальные системы" п. Кременкуль, п. Садовый</t>
  </si>
  <si>
    <t>7438022709</t>
  </si>
  <si>
    <t>07-05-2007 00:00:00</t>
  </si>
  <si>
    <t>26489857</t>
  </si>
  <si>
    <t>МУП "Кулуевское ЖКХ"</t>
  </si>
  <si>
    <t>7426006942</t>
  </si>
  <si>
    <t>27-06-2003 00:00:00</t>
  </si>
  <si>
    <t>26489873</t>
  </si>
  <si>
    <t>МУП "Кунашак Сервис"</t>
  </si>
  <si>
    <t>7438018710</t>
  </si>
  <si>
    <t>26-11-2021 00:00:00</t>
  </si>
  <si>
    <t>26360568</t>
  </si>
  <si>
    <t>МУП "Многоотраслевое производственное объединение энергосетей"</t>
  </si>
  <si>
    <t>7405000450</t>
  </si>
  <si>
    <t>29-11-2002 00:00:00</t>
  </si>
  <si>
    <t>28421753</t>
  </si>
  <si>
    <t>МУП "Многофункциональный комплекс"</t>
  </si>
  <si>
    <t>7430015393</t>
  </si>
  <si>
    <t>12-03-2013 00:00:00</t>
  </si>
  <si>
    <t>28265533</t>
  </si>
  <si>
    <t>МУП "На Торговой"</t>
  </si>
  <si>
    <t>7455009842</t>
  </si>
  <si>
    <t>21-09-2012 00:00:00</t>
  </si>
  <si>
    <t>26360667</t>
  </si>
  <si>
    <t>МУП "Производственное объединение водоснабжения и водоотведения"</t>
  </si>
  <si>
    <t>7421000440</t>
  </si>
  <si>
    <t>19-12-2002 00:00:00</t>
  </si>
  <si>
    <t>31044384</t>
  </si>
  <si>
    <t>МУП "Ресурс-Н"</t>
  </si>
  <si>
    <t>7459005743</t>
  </si>
  <si>
    <t>11-09-2017 00:00:00</t>
  </si>
  <si>
    <t>26643146</t>
  </si>
  <si>
    <t>МУП "Розинские тепловые сети"</t>
  </si>
  <si>
    <t>7412011759</t>
  </si>
  <si>
    <t>24-12-2007 00:00:00</t>
  </si>
  <si>
    <t>26360671</t>
  </si>
  <si>
    <t>МУП "Санаторий "Дальняя Дача"</t>
  </si>
  <si>
    <t>7422012007</t>
  </si>
  <si>
    <t>31258620</t>
  </si>
  <si>
    <t>МУП "Служба благоустройства Миньярского городского поселения"</t>
  </si>
  <si>
    <t>7457009372</t>
  </si>
  <si>
    <t>12-10-2018 00:00:00</t>
  </si>
  <si>
    <t>26623913</t>
  </si>
  <si>
    <t>МУП "ТеплоЭнерго"</t>
  </si>
  <si>
    <t>7401011034</t>
  </si>
  <si>
    <t>740101001</t>
  </si>
  <si>
    <t>22-05-2006 00:00:00</t>
  </si>
  <si>
    <t>26360606</t>
  </si>
  <si>
    <t>МУП "Тепловые системы"</t>
  </si>
  <si>
    <t>7412011220</t>
  </si>
  <si>
    <t>18-07-2007 00:00:00</t>
  </si>
  <si>
    <t>30351057</t>
  </si>
  <si>
    <t>МУП "Теплоком"</t>
  </si>
  <si>
    <t>7415091329</t>
  </si>
  <si>
    <t>30985495</t>
  </si>
  <si>
    <t>МУП "Теплосервис"</t>
  </si>
  <si>
    <t>7457007343</t>
  </si>
  <si>
    <t>26360696</t>
  </si>
  <si>
    <t>МУП "Теплоэнергетик"</t>
  </si>
  <si>
    <t>7426005716</t>
  </si>
  <si>
    <t>26646294</t>
  </si>
  <si>
    <t>МУП "Теплоэнергоснабжение"</t>
  </si>
  <si>
    <t>7420003663</t>
  </si>
  <si>
    <t>01-02-2015 00:00:00</t>
  </si>
  <si>
    <t>26360723</t>
  </si>
  <si>
    <t>МУП "УКХ Канашево"</t>
  </si>
  <si>
    <t>7430009008</t>
  </si>
  <si>
    <t>30365719</t>
  </si>
  <si>
    <t>МУП "Управление Губернского ЖКХ Кузнецкого сельскогго поселения"</t>
  </si>
  <si>
    <t>7460024204</t>
  </si>
  <si>
    <t>19-10-2015 00:00:00</t>
  </si>
  <si>
    <t>26489847</t>
  </si>
  <si>
    <t>МУП "Управление Кузнецкого ЖКХ"</t>
  </si>
  <si>
    <t>7426007424</t>
  </si>
  <si>
    <t>20-02-2019 00:00:00</t>
  </si>
  <si>
    <t>31462007</t>
  </si>
  <si>
    <t>МУП "Управляющая компания жилищно-коммунального хозяйства г. Бакала"</t>
  </si>
  <si>
    <t>7417011946</t>
  </si>
  <si>
    <t>31356566</t>
  </si>
  <si>
    <t>МУП "ЧРКС"</t>
  </si>
  <si>
    <t>7420008132</t>
  </si>
  <si>
    <t>09-02-2004 00:00:00</t>
  </si>
  <si>
    <t>26639646</t>
  </si>
  <si>
    <t>МУП "Челябинские коммунальные тепловые сети"</t>
  </si>
  <si>
    <t>7448005075</t>
  </si>
  <si>
    <t>21-12-2010 00:00:00</t>
  </si>
  <si>
    <t>26493235</t>
  </si>
  <si>
    <t>МУП "Электротепловые сети"</t>
  </si>
  <si>
    <t>7418012452</t>
  </si>
  <si>
    <t>04-08-2003 00:00:00</t>
  </si>
  <si>
    <t>26576505</t>
  </si>
  <si>
    <t>МУП "Энергетик"</t>
  </si>
  <si>
    <t>7402007009</t>
  </si>
  <si>
    <t>25-08-2005 00:00:00</t>
  </si>
  <si>
    <t>26360722</t>
  </si>
  <si>
    <t>МУП ЖКХ "Луговское"</t>
  </si>
  <si>
    <t>7430008967</t>
  </si>
  <si>
    <t>10-10-2012 00:00:00</t>
  </si>
  <si>
    <t>26360717</t>
  </si>
  <si>
    <t>МУП ЖКХ "Русско-Теченское"</t>
  </si>
  <si>
    <t>7430008910</t>
  </si>
  <si>
    <t>26927505</t>
  </si>
  <si>
    <t>31094430</t>
  </si>
  <si>
    <t>МУП ЖКХ "Северное"</t>
  </si>
  <si>
    <t>7430028593</t>
  </si>
  <si>
    <t>22-06-2017 00:00:00</t>
  </si>
  <si>
    <t>26614957</t>
  </si>
  <si>
    <t>МУП ЖКХ "Шабурово"</t>
  </si>
  <si>
    <t>7402012538</t>
  </si>
  <si>
    <t>12-06-2010 00:00:00</t>
  </si>
  <si>
    <t>26360727</t>
  </si>
  <si>
    <t>МУП ЖКХ "Шумовское"</t>
  </si>
  <si>
    <t>7430010772</t>
  </si>
  <si>
    <t>28009202</t>
  </si>
  <si>
    <t>20-03-2008 00:00:00</t>
  </si>
  <si>
    <t>28869014</t>
  </si>
  <si>
    <t>МУП ЖКХ с. Коелга</t>
  </si>
  <si>
    <t>7430001023</t>
  </si>
  <si>
    <t>19-09-2007 00:00:00</t>
  </si>
  <si>
    <t>28828265</t>
  </si>
  <si>
    <t>МУП МГО "Городское хозяйство"</t>
  </si>
  <si>
    <t>7415047810</t>
  </si>
  <si>
    <t>22-12-2005 00:00:00</t>
  </si>
  <si>
    <t>26996710</t>
  </si>
  <si>
    <t>МУП Скалистское ЖКХ "Троицко-совхозное сельское поселение"</t>
  </si>
  <si>
    <t>7418019930</t>
  </si>
  <si>
    <t>19-04-2010 00:00:00</t>
  </si>
  <si>
    <t>30365465</t>
  </si>
  <si>
    <t>Муниципальное предприятие Кыштымского городского округа "Многопрофильное предприятие"</t>
  </si>
  <si>
    <t>7413021380</t>
  </si>
  <si>
    <t>28891736</t>
  </si>
  <si>
    <t>Муниципальное унитарное предприятие "ПЕСЧАНОВСКИЙ ВОДОКАНАЛ"</t>
  </si>
  <si>
    <t>7424032859</t>
  </si>
  <si>
    <t>27-11-2014 00:00:00</t>
  </si>
  <si>
    <t>28-03-2019 00:00:00</t>
  </si>
  <si>
    <t>26360545</t>
  </si>
  <si>
    <t>ОАО "Ашинский металлургический завод"</t>
  </si>
  <si>
    <t>7401000473</t>
  </si>
  <si>
    <t>05-11-2002 00:00:00</t>
  </si>
  <si>
    <t>26353705</t>
  </si>
  <si>
    <t>ОАО "Башкирэнерго"</t>
  </si>
  <si>
    <t>0275000990</t>
  </si>
  <si>
    <t>997450001</t>
  </si>
  <si>
    <t>28-08-2012 00:00:00</t>
  </si>
  <si>
    <t>26646809</t>
  </si>
  <si>
    <t>ОАО "БетЭлТранс"</t>
  </si>
  <si>
    <t>7708669867</t>
  </si>
  <si>
    <t>745102001</t>
  </si>
  <si>
    <t>26360738</t>
  </si>
  <si>
    <t>ОАО "Есаульское ремонтно-техническое предприятие"</t>
  </si>
  <si>
    <t>7438001674</t>
  </si>
  <si>
    <t>23-09-2002 00:00:00</t>
  </si>
  <si>
    <t>26360550</t>
  </si>
  <si>
    <t>ОАО "Завод Дормаш"</t>
  </si>
  <si>
    <t>7402000412</t>
  </si>
  <si>
    <t>01-11-2002 00:00:00</t>
  </si>
  <si>
    <t>26531014</t>
  </si>
  <si>
    <t>ОАО "Магнитогорский метизно-калибровочный завод "ММК-Метиз"</t>
  </si>
  <si>
    <t>7414001428</t>
  </si>
  <si>
    <t>11-12-1992 00:00:00</t>
  </si>
  <si>
    <t>26646952</t>
  </si>
  <si>
    <t>ОАО "Научно-исследовательский институт металлургии"</t>
  </si>
  <si>
    <t>7450001110</t>
  </si>
  <si>
    <t>22-10-2002 00:00:00</t>
  </si>
  <si>
    <t>31-07-2014 00:00:00</t>
  </si>
  <si>
    <t>26360572</t>
  </si>
  <si>
    <t>ОАО "Новокаолиновый ГОК"</t>
  </si>
  <si>
    <t>7407000127</t>
  </si>
  <si>
    <t>02-02-2017 00:00:00</t>
  </si>
  <si>
    <t>26353809</t>
  </si>
  <si>
    <t>ОАО "ОГК-3" - Южноуральская ГРЭС</t>
  </si>
  <si>
    <t>0326023099</t>
  </si>
  <si>
    <t>742402001</t>
  </si>
  <si>
    <t>23-11-2004 00:00:00</t>
  </si>
  <si>
    <t>25-02-2014 00:00:00</t>
  </si>
  <si>
    <t>26361002</t>
  </si>
  <si>
    <t>ОАО "Росжелдорстрой" - филиал Завод ЖБК и СД СМТ "Стройиндустрия"</t>
  </si>
  <si>
    <t>7708587205</t>
  </si>
  <si>
    <t>745131002</t>
  </si>
  <si>
    <t>19-01-2006 00:00:00</t>
  </si>
  <si>
    <t>29646212</t>
  </si>
  <si>
    <t>26490001</t>
  </si>
  <si>
    <t>ОАО "Санаторий Урал"</t>
  </si>
  <si>
    <t>7440001262</t>
  </si>
  <si>
    <t>26360804</t>
  </si>
  <si>
    <t>ОАО "Тепличный"</t>
  </si>
  <si>
    <t>7452001179</t>
  </si>
  <si>
    <t>15-10-2002 00:00:00</t>
  </si>
  <si>
    <t>26360750</t>
  </si>
  <si>
    <t>ОАО "Троицкий комбинат хлебопродуктов"</t>
  </si>
  <si>
    <t>7439000585</t>
  </si>
  <si>
    <t>27-11-2002 00:00:00</t>
  </si>
  <si>
    <t>26360796</t>
  </si>
  <si>
    <t>ОАО "Трубодеталь"</t>
  </si>
  <si>
    <t>7451047011</t>
  </si>
  <si>
    <t>06-09-2002 00:00:00</t>
  </si>
  <si>
    <t>26646914</t>
  </si>
  <si>
    <t>ОАО "Уральский электродный институт"</t>
  </si>
  <si>
    <t>7447001173</t>
  </si>
  <si>
    <t>24-07-2002 00:00:00</t>
  </si>
  <si>
    <t>26576531</t>
  </si>
  <si>
    <t>ОАО "Уфалейникель"</t>
  </si>
  <si>
    <t>7402001769</t>
  </si>
  <si>
    <t>29-10-2002 00:00:00</t>
  </si>
  <si>
    <t>26360739</t>
  </si>
  <si>
    <t>ОАО "Челябинское" по племенной работе</t>
  </si>
  <si>
    <t>7438018244</t>
  </si>
  <si>
    <t>27-01-2005 00:00:00</t>
  </si>
  <si>
    <t>26322756</t>
  </si>
  <si>
    <t>ОАО "Электромашина"</t>
  </si>
  <si>
    <t>7449016055</t>
  </si>
  <si>
    <t>21-08-2002 00:00:00</t>
  </si>
  <si>
    <t>26360687</t>
  </si>
  <si>
    <t>ОАО "Южуралзолото Группа Компаний"</t>
  </si>
  <si>
    <t>7424024375</t>
  </si>
  <si>
    <t>19-06-2007 00:00:00</t>
  </si>
  <si>
    <t>26360794</t>
  </si>
  <si>
    <t>ОАО "Южуралкондитер"</t>
  </si>
  <si>
    <t>7451012266</t>
  </si>
  <si>
    <t>01-10-2002 00:00:00</t>
  </si>
  <si>
    <t>26360697</t>
  </si>
  <si>
    <t>ОАО МЦМиР "Курорт Увильды"</t>
  </si>
  <si>
    <t>7426005988</t>
  </si>
  <si>
    <t>22-10-2012 00:00:00</t>
  </si>
  <si>
    <t>27573596</t>
  </si>
  <si>
    <t>ОГУП "Областная казна"</t>
  </si>
  <si>
    <t>7448002282</t>
  </si>
  <si>
    <t>28-04-2003 00:00:00</t>
  </si>
  <si>
    <t>28009297</t>
  </si>
  <si>
    <t>ООО  "Луговское"</t>
  </si>
  <si>
    <t>7430014382</t>
  </si>
  <si>
    <t>30-10-2012 00:00:00</t>
  </si>
  <si>
    <t>27573683</t>
  </si>
  <si>
    <t>ООО ""Теплоэнергосервис"</t>
  </si>
  <si>
    <t>7448106394</t>
  </si>
  <si>
    <t>24-06-2008 00:00:00</t>
  </si>
  <si>
    <t>31529913</t>
  </si>
  <si>
    <t>ООО "АЛВИТ и К."</t>
  </si>
  <si>
    <t>7452156292</t>
  </si>
  <si>
    <t>24-03-2021 00:00:00</t>
  </si>
  <si>
    <t>26816137</t>
  </si>
  <si>
    <t>ООО "Авангард-Агро"</t>
  </si>
  <si>
    <t>7420008870</t>
  </si>
  <si>
    <t>29-03-2011 00:00:00</t>
  </si>
  <si>
    <t>26360575</t>
  </si>
  <si>
    <t>ООО "Агрогазстройкомплекс"</t>
  </si>
  <si>
    <t>7407007010</t>
  </si>
  <si>
    <t>10-01-2003 00:00:00</t>
  </si>
  <si>
    <t>28015383</t>
  </si>
  <si>
    <t>ООО "Агрострой-М"</t>
  </si>
  <si>
    <t>7432010513</t>
  </si>
  <si>
    <t>743201001</t>
  </si>
  <si>
    <t>04-08-2000 00:00:00</t>
  </si>
  <si>
    <t>31460491</t>
  </si>
  <si>
    <t>ООО "Аирлинк"</t>
  </si>
  <si>
    <t>7457004215</t>
  </si>
  <si>
    <t>30384893</t>
  </si>
  <si>
    <t>ООО "Алмаз"</t>
  </si>
  <si>
    <t>8611007452</t>
  </si>
  <si>
    <t>30351011</t>
  </si>
  <si>
    <t>ООО "Альтернативная топливно-энергетическая компания"</t>
  </si>
  <si>
    <t>7447245331</t>
  </si>
  <si>
    <t>31543021</t>
  </si>
  <si>
    <t>ООО "Альфа- Ч"</t>
  </si>
  <si>
    <t>7451235135</t>
  </si>
  <si>
    <t>30840282</t>
  </si>
  <si>
    <t>ООО "Альянс"</t>
  </si>
  <si>
    <t>7402010273</t>
  </si>
  <si>
    <t>27774809</t>
  </si>
  <si>
    <t>ООО "Антрацит"</t>
  </si>
  <si>
    <t>7404059394</t>
  </si>
  <si>
    <t>04-06-2012 00:00:00</t>
  </si>
  <si>
    <t>26489642</t>
  </si>
  <si>
    <t>ООО "Атлант"</t>
  </si>
  <si>
    <t>7443007840</t>
  </si>
  <si>
    <t>26646016</t>
  </si>
  <si>
    <t>ООО "Белозерское ЖКХ № 2"</t>
  </si>
  <si>
    <t>7418019000</t>
  </si>
  <si>
    <t>27573290</t>
  </si>
  <si>
    <t>ООО "Бриз"</t>
  </si>
  <si>
    <t>7451273885</t>
  </si>
  <si>
    <t>29-10-2008 00:00:00</t>
  </si>
  <si>
    <t>28009243</t>
  </si>
  <si>
    <t>ООО "Бродокалмакское ЖКХ"</t>
  </si>
  <si>
    <t>7430014431</t>
  </si>
  <si>
    <t>22-11-2012 00:00:00</t>
  </si>
  <si>
    <t>26489536</t>
  </si>
  <si>
    <t>ООО "ВЕЛЛ-КОМ"</t>
  </si>
  <si>
    <t>7438022723</t>
  </si>
  <si>
    <t>26360797</t>
  </si>
  <si>
    <t>ООО "ВПК ЧелПром"</t>
  </si>
  <si>
    <t>7451079736</t>
  </si>
  <si>
    <t>14-10-2002 00:00:00</t>
  </si>
  <si>
    <t>27774765</t>
  </si>
  <si>
    <t>ООО "Вертикаль"</t>
  </si>
  <si>
    <t>7404059370</t>
  </si>
  <si>
    <t>28512271</t>
  </si>
  <si>
    <t>7455012098</t>
  </si>
  <si>
    <t>22-03-2013 00:00:00</t>
  </si>
  <si>
    <t>26489918</t>
  </si>
  <si>
    <t>ООО "ВиТ"</t>
  </si>
  <si>
    <t>7425758643</t>
  </si>
  <si>
    <t>31469734</t>
  </si>
  <si>
    <t>ООО "Водород"</t>
  </si>
  <si>
    <t>7447296054</t>
  </si>
  <si>
    <t>30-07-2020 00:00:00</t>
  </si>
  <si>
    <t>30396506</t>
  </si>
  <si>
    <t>ООО "Вознесенское ЖКХ"</t>
  </si>
  <si>
    <t>7448107817</t>
  </si>
  <si>
    <t>01-01-2016 00:00:00</t>
  </si>
  <si>
    <t>31444135</t>
  </si>
  <si>
    <t>ООО "ГЭСК"</t>
  </si>
  <si>
    <t>7448149084</t>
  </si>
  <si>
    <t>26-06-2012 00:00:00</t>
  </si>
  <si>
    <t>26576688</t>
  </si>
  <si>
    <t>ООО "Газпром трансгаз Екатеринбург"</t>
  </si>
  <si>
    <t>6608007434</t>
  </si>
  <si>
    <t>03-03-2008 00:00:00</t>
  </si>
  <si>
    <t>27573604</t>
  </si>
  <si>
    <t>ООО "Генерация"</t>
  </si>
  <si>
    <t>7447210681</t>
  </si>
  <si>
    <t>15-06-2011 00:00:00</t>
  </si>
  <si>
    <t>26360816</t>
  </si>
  <si>
    <t>ООО "Геоинвест"</t>
  </si>
  <si>
    <t>7453099671</t>
  </si>
  <si>
    <t>06-06-2003 00:00:00</t>
  </si>
  <si>
    <t>26645230</t>
  </si>
  <si>
    <t>ООО "Дом"</t>
  </si>
  <si>
    <t>7423021406</t>
  </si>
  <si>
    <t>31370390</t>
  </si>
  <si>
    <t>ООО "Домовой-Тепло"</t>
  </si>
  <si>
    <t>7455026541</t>
  </si>
  <si>
    <t>09-01-2020 00:00:00</t>
  </si>
  <si>
    <t>28869927</t>
  </si>
  <si>
    <t>ООО "Домоуправление Локомотивного городского округа"</t>
  </si>
  <si>
    <t>7407010492</t>
  </si>
  <si>
    <t>19-02-2010 00:00:00</t>
  </si>
  <si>
    <t>26579233</t>
  </si>
  <si>
    <t>ООО "Еткульсервис ЖКХ"</t>
  </si>
  <si>
    <t>7430012642</t>
  </si>
  <si>
    <t>14-12-2009 00:00:00</t>
  </si>
  <si>
    <t>09-02-2021 00:00:00</t>
  </si>
  <si>
    <t>28424276</t>
  </si>
  <si>
    <t>ООО "Еткульское ДРСУ"</t>
  </si>
  <si>
    <t>7430012628</t>
  </si>
  <si>
    <t>02-12-2009 00:00:00</t>
  </si>
  <si>
    <t>23-12-2020 00:00:00</t>
  </si>
  <si>
    <t>27721008</t>
  </si>
  <si>
    <t>ООО "ЖКХ "Гарант плюс"</t>
  </si>
  <si>
    <t>7407010975</t>
  </si>
  <si>
    <t>26614826</t>
  </si>
  <si>
    <t>ООО "ЖКХ "Партнер"</t>
  </si>
  <si>
    <t>7407009810</t>
  </si>
  <si>
    <t>25-07-2008 00:00:00</t>
  </si>
  <si>
    <t>26491622</t>
  </si>
  <si>
    <t>ООО "ЖКХ Агаповское"</t>
  </si>
  <si>
    <t>7425756580</t>
  </si>
  <si>
    <t>09-01-2008 00:00:00</t>
  </si>
  <si>
    <t>26360647</t>
  </si>
  <si>
    <t>ООО "ЖКХ поселка Гончарка"</t>
  </si>
  <si>
    <t>7418013880</t>
  </si>
  <si>
    <t>26497686</t>
  </si>
  <si>
    <t>ООО "ЖКХ" п. Сулея</t>
  </si>
  <si>
    <t>7417018620</t>
  </si>
  <si>
    <t>01-04-2010 00:00:00</t>
  </si>
  <si>
    <t>28056360</t>
  </si>
  <si>
    <t>ООО "ЖКХ-Бердяуш"</t>
  </si>
  <si>
    <t>7457000027</t>
  </si>
  <si>
    <t>07-02-2012 00:00:00</t>
  </si>
  <si>
    <t>27573568</t>
  </si>
  <si>
    <t>ООО "ЖЭК"</t>
  </si>
  <si>
    <t>7415044632</t>
  </si>
  <si>
    <t>14-02-2006 00:00:00</t>
  </si>
  <si>
    <t>28464858</t>
  </si>
  <si>
    <t>7460004085</t>
  </si>
  <si>
    <t>19-09-2012 00:00:00</t>
  </si>
  <si>
    <t>26360642</t>
  </si>
  <si>
    <t>ООО "ЖилКоммунСервис" с. Айлино</t>
  </si>
  <si>
    <t>7417020620</t>
  </si>
  <si>
    <t>30-12-2008 00:00:00</t>
  </si>
  <si>
    <t>26360743</t>
  </si>
  <si>
    <t>ООО "Жилищно-эксплуатационная компания" п. Трубный</t>
  </si>
  <si>
    <t>7438021286</t>
  </si>
  <si>
    <t>08-09-2006 00:00:00</t>
  </si>
  <si>
    <t>01-11-2014 00:00:00</t>
  </si>
  <si>
    <t>26769975</t>
  </si>
  <si>
    <t>ООО "Жилищный сервис"</t>
  </si>
  <si>
    <t>7430011896</t>
  </si>
  <si>
    <t>25-07-2011 00:00:00</t>
  </si>
  <si>
    <t>26492405</t>
  </si>
  <si>
    <t>7420002363</t>
  </si>
  <si>
    <t>02-03-2010 00:00:00</t>
  </si>
  <si>
    <t>26490026</t>
  </si>
  <si>
    <t>ООО "Жилкомсервис"</t>
  </si>
  <si>
    <t>7402009359</t>
  </si>
  <si>
    <t>26-02-2010 00:00:00</t>
  </si>
  <si>
    <t>26490015</t>
  </si>
  <si>
    <t>ООО "Жилкомус-Травники"</t>
  </si>
  <si>
    <t>7420013799</t>
  </si>
  <si>
    <t>26491632</t>
  </si>
  <si>
    <t>ООО "Жилкомхоз"</t>
  </si>
  <si>
    <t>7425757199</t>
  </si>
  <si>
    <t>16-10-2012 00:00:00</t>
  </si>
  <si>
    <t>31237309</t>
  </si>
  <si>
    <t>ООО "Жилтехсервис"</t>
  </si>
  <si>
    <t>7452111894</t>
  </si>
  <si>
    <t>01-01-2019 00:00:00</t>
  </si>
  <si>
    <t>26360773</t>
  </si>
  <si>
    <t>ООО "ЗЖБИ-500"</t>
  </si>
  <si>
    <t>7444039010</t>
  </si>
  <si>
    <t>744401001</t>
  </si>
  <si>
    <t>01-09-2004 00:00:00</t>
  </si>
  <si>
    <t>01-05-2013 00:00:00</t>
  </si>
  <si>
    <t>28819058</t>
  </si>
  <si>
    <t>ООО "ЗЭМЗ-Энерго"</t>
  </si>
  <si>
    <t>7404064066</t>
  </si>
  <si>
    <t>20-06-2014 00:00:00</t>
  </si>
  <si>
    <t>26489940</t>
  </si>
  <si>
    <t>ООО "Здоровый дух"</t>
  </si>
  <si>
    <t>7438017297</t>
  </si>
  <si>
    <t>26815898</t>
  </si>
  <si>
    <t>ООО "Златсеть"</t>
  </si>
  <si>
    <t>7404056121</t>
  </si>
  <si>
    <t>27717641</t>
  </si>
  <si>
    <t>ООО "Золотой пляж"</t>
  </si>
  <si>
    <t>7415078310</t>
  </si>
  <si>
    <t>28-01-1994 00:00:00</t>
  </si>
  <si>
    <t>26360632</t>
  </si>
  <si>
    <t>ООО "ИБК-Энерго"</t>
  </si>
  <si>
    <t>7415046510</t>
  </si>
  <si>
    <t>08-09-2005 00:00:00</t>
  </si>
  <si>
    <t>26768884</t>
  </si>
  <si>
    <t>ООО "ИРМИ ЖКХ"</t>
  </si>
  <si>
    <t>7411019829</t>
  </si>
  <si>
    <t>27637641</t>
  </si>
  <si>
    <t>ООО "ИСК"</t>
  </si>
  <si>
    <t>7453193794</t>
  </si>
  <si>
    <t>26-03-2008 00:00:00</t>
  </si>
  <si>
    <t>31526604</t>
  </si>
  <si>
    <t>ООО "Илья"</t>
  </si>
  <si>
    <t>7412000323</t>
  </si>
  <si>
    <t>03-12-2002 00:00:00</t>
  </si>
  <si>
    <t>27880445</t>
  </si>
  <si>
    <t>ООО "Импульс"</t>
  </si>
  <si>
    <t>6670116900</t>
  </si>
  <si>
    <t>02-10-2012 00:00:00</t>
  </si>
  <si>
    <t>28005362</t>
  </si>
  <si>
    <t>7438021913</t>
  </si>
  <si>
    <t>29-06-2012 00:00:00</t>
  </si>
  <si>
    <t>28009270</t>
  </si>
  <si>
    <t>ООО "Индустрия"</t>
  </si>
  <si>
    <t>7453172184</t>
  </si>
  <si>
    <t>24-01-2007 00:00:00</t>
  </si>
  <si>
    <t>14-01-2019 00:00:00</t>
  </si>
  <si>
    <t>27989639</t>
  </si>
  <si>
    <t>ООО "Инжиниринговая компания" Модернизация коммунальных систем"</t>
  </si>
  <si>
    <t>7460002183</t>
  </si>
  <si>
    <t>31432341</t>
  </si>
  <si>
    <t>ООО "Интерполис"</t>
  </si>
  <si>
    <t>7452115480</t>
  </si>
  <si>
    <t>05-08-2020 00:00:00</t>
  </si>
  <si>
    <t>30933723</t>
  </si>
  <si>
    <t>ООО "Источники тепла"</t>
  </si>
  <si>
    <t>7203407130</t>
  </si>
  <si>
    <t>31214677</t>
  </si>
  <si>
    <t>ООО "КАРГО 74"</t>
  </si>
  <si>
    <t>7448144150</t>
  </si>
  <si>
    <t>30-01-2012 00:00:00</t>
  </si>
  <si>
    <t>28856591</t>
  </si>
  <si>
    <t>ООО "КН-Сервис"</t>
  </si>
  <si>
    <t>7447238260</t>
  </si>
  <si>
    <t>30384905</t>
  </si>
  <si>
    <t>ООО "КУНДРАВЫКОМ"</t>
  </si>
  <si>
    <t>7415092202</t>
  </si>
  <si>
    <t>26816040</t>
  </si>
  <si>
    <t>ООО "Каменское ЖКХ"</t>
  </si>
  <si>
    <t>7424028436</t>
  </si>
  <si>
    <t>15-03-2011 00:00:00</t>
  </si>
  <si>
    <t>31190768</t>
  </si>
  <si>
    <t>ООО "Капитал-Сити"</t>
  </si>
  <si>
    <t>6670320494</t>
  </si>
  <si>
    <t>26360576</t>
  </si>
  <si>
    <t>ООО "Карталинский элеватор"</t>
  </si>
  <si>
    <t>7407007651</t>
  </si>
  <si>
    <t>24-02-2005 00:00:00</t>
  </si>
  <si>
    <t>26641635</t>
  </si>
  <si>
    <t>ООО "Квартал-Сервис"</t>
  </si>
  <si>
    <t>7411042803</t>
  </si>
  <si>
    <t>26771698</t>
  </si>
  <si>
    <t>ООО "Коелга - Комфорт"</t>
  </si>
  <si>
    <t>7430013188</t>
  </si>
  <si>
    <t>26-01-2011 00:00:00</t>
  </si>
  <si>
    <t>02-02-2015 00:00:00</t>
  </si>
  <si>
    <t>26576674</t>
  </si>
  <si>
    <t>ООО "Коммунальная компания"</t>
  </si>
  <si>
    <t>7412011692</t>
  </si>
  <si>
    <t>26360639</t>
  </si>
  <si>
    <t>ООО "Коммунальное обеспечение населения и сервис"</t>
  </si>
  <si>
    <t>7417010808</t>
  </si>
  <si>
    <t>04-07-2003 00:00:00</t>
  </si>
  <si>
    <t>26576683</t>
  </si>
  <si>
    <t>ООО "Коммунальные сети"</t>
  </si>
  <si>
    <t>7412012382</t>
  </si>
  <si>
    <t>27181770</t>
  </si>
  <si>
    <t>ООО "Коммунальные системы"</t>
  </si>
  <si>
    <t>7401016226</t>
  </si>
  <si>
    <t>18-07-2011 00:00:00</t>
  </si>
  <si>
    <t>27637260</t>
  </si>
  <si>
    <t>7412015175</t>
  </si>
  <si>
    <t>26642763</t>
  </si>
  <si>
    <t>ООО "Коммунальный сервис плюс"</t>
  </si>
  <si>
    <t>7425759206</t>
  </si>
  <si>
    <t>26497684</t>
  </si>
  <si>
    <t>ООО "Коммунальный сервис"</t>
  </si>
  <si>
    <t>7443007583</t>
  </si>
  <si>
    <t>744301001</t>
  </si>
  <si>
    <t>03-09-2015 00:00:00</t>
  </si>
  <si>
    <t>27637634</t>
  </si>
  <si>
    <t>ООО "Корвет"</t>
  </si>
  <si>
    <t>7412015182</t>
  </si>
  <si>
    <t>17-03-2011 00:00:00</t>
  </si>
  <si>
    <t>26641639</t>
  </si>
  <si>
    <t>ООО "Коркинский экскаваторо-вагоноремонтный завод"</t>
  </si>
  <si>
    <t>7412012791</t>
  </si>
  <si>
    <t>743043002</t>
  </si>
  <si>
    <t>03-10-2008 00:00:00</t>
  </si>
  <si>
    <t>28142264</t>
  </si>
  <si>
    <t>ООО "Коркинское производственное объединение"</t>
  </si>
  <si>
    <t>7412007216</t>
  </si>
  <si>
    <t>26-07-2000 00:00:00</t>
  </si>
  <si>
    <t>27776068</t>
  </si>
  <si>
    <t>ООО "Котельная Красный Камень"</t>
  </si>
  <si>
    <t>7413016157</t>
  </si>
  <si>
    <t>28-06-2012 00:00:00</t>
  </si>
  <si>
    <t>29-08-2019 00:00:00</t>
  </si>
  <si>
    <t>30833710</t>
  </si>
  <si>
    <t>ООО "Кыштымский лес"</t>
  </si>
  <si>
    <t>7413009079</t>
  </si>
  <si>
    <t>28871482</t>
  </si>
  <si>
    <t>ООО "ЛУКОЙЛ-Уралнефтепродукт"</t>
  </si>
  <si>
    <t>7453011758</t>
  </si>
  <si>
    <t>025250001</t>
  </si>
  <si>
    <t>01-02-2011 00:00:00</t>
  </si>
  <si>
    <t>26774279</t>
  </si>
  <si>
    <t>ООО "МАГ- Энерго"</t>
  </si>
  <si>
    <t>7715360149</t>
  </si>
  <si>
    <t>04-12-2002 00:00:00</t>
  </si>
  <si>
    <t>30351073</t>
  </si>
  <si>
    <t>ООО "МОЛНИЯ-ЭНЕРГО"</t>
  </si>
  <si>
    <t>7453263272</t>
  </si>
  <si>
    <t>28150101</t>
  </si>
  <si>
    <t>ООО "МУЖКП Тимирязевское"</t>
  </si>
  <si>
    <t>7420012361</t>
  </si>
  <si>
    <t>03-12-2007 00:00:00</t>
  </si>
  <si>
    <t>26360618</t>
  </si>
  <si>
    <t>ООО "МагХолод"</t>
  </si>
  <si>
    <t>7446047168</t>
  </si>
  <si>
    <t>03-04-2006 00:00:00</t>
  </si>
  <si>
    <t>30386705</t>
  </si>
  <si>
    <t>ООО "Магнитогорская Сетевая Компания"</t>
  </si>
  <si>
    <t>7444059016</t>
  </si>
  <si>
    <t>03-09-2008 00:00:00</t>
  </si>
  <si>
    <t>26360774</t>
  </si>
  <si>
    <t>ООО "Магнитогорский завод пиво-безалкогольных напитков"</t>
  </si>
  <si>
    <t>7445037819</t>
  </si>
  <si>
    <t>21-02-2008 00:00:00</t>
  </si>
  <si>
    <t>31370396</t>
  </si>
  <si>
    <t>ООО "Метод"</t>
  </si>
  <si>
    <t>6678058369</t>
  </si>
  <si>
    <t>668601001</t>
  </si>
  <si>
    <t>30365644</t>
  </si>
  <si>
    <t>ООО "Минигидро"</t>
  </si>
  <si>
    <t>7453225598</t>
  </si>
  <si>
    <t>26360548</t>
  </si>
  <si>
    <t>ООО "Миньярская коммунальная компания"</t>
  </si>
  <si>
    <t>7401012408</t>
  </si>
  <si>
    <t>20-08-2007 00:00:00</t>
  </si>
  <si>
    <t>31022478</t>
  </si>
  <si>
    <t>ООО "Модуль+"</t>
  </si>
  <si>
    <t>7430027550</t>
  </si>
  <si>
    <t>26360586</t>
  </si>
  <si>
    <t>ООО "Молочный вкус"</t>
  </si>
  <si>
    <t>7409001528</t>
  </si>
  <si>
    <t>06-02-2004 00:00:00</t>
  </si>
  <si>
    <t>26816025</t>
  </si>
  <si>
    <t>ООО "Мордвиновское ЖКХ"</t>
  </si>
  <si>
    <t>7424028450</t>
  </si>
  <si>
    <t>31543531</t>
  </si>
  <si>
    <t>ООО "НЕФТЕХИМАВТОМАТИКА"</t>
  </si>
  <si>
    <t>5506176287</t>
  </si>
  <si>
    <t>550601001</t>
  </si>
  <si>
    <t>28822241</t>
  </si>
  <si>
    <t>ООО "НПП "ТехМикс"</t>
  </si>
  <si>
    <t>7404057421</t>
  </si>
  <si>
    <t>28275179</t>
  </si>
  <si>
    <t>ООО "Надежность-Тепло"</t>
  </si>
  <si>
    <t>7456010985</t>
  </si>
  <si>
    <t>22-06-2012 00:00:00</t>
  </si>
  <si>
    <t>28828245</t>
  </si>
  <si>
    <t>ООО "Никос-Сервис"</t>
  </si>
  <si>
    <t>7430017351</t>
  </si>
  <si>
    <t>05-09-2013 00:00:00</t>
  </si>
  <si>
    <t>26610411</t>
  </si>
  <si>
    <t>ООО "Новосинеглазовский завод строительных материалов"</t>
  </si>
  <si>
    <t>7453091834</t>
  </si>
  <si>
    <t>01-02-2008 00:00:00</t>
  </si>
  <si>
    <t>17-12-2020 00:00:00</t>
  </si>
  <si>
    <t>26360646</t>
  </si>
  <si>
    <t>ООО "Новые коммунальные системы - Троицк"</t>
  </si>
  <si>
    <t>7418013142</t>
  </si>
  <si>
    <t>15-07-2004 00:00:00</t>
  </si>
  <si>
    <t>28940108</t>
  </si>
  <si>
    <t>ООО "Нязепетровская Тепло-Энергетическая Компания"</t>
  </si>
  <si>
    <t>7459003070</t>
  </si>
  <si>
    <t>16-09-2014 00:00:00</t>
  </si>
  <si>
    <t>28534043</t>
  </si>
  <si>
    <t>ООО "Объединение "Союзпищепром"</t>
  </si>
  <si>
    <t>7453268150</t>
  </si>
  <si>
    <t>10-06-2014 00:00:00</t>
  </si>
  <si>
    <t>30868789</t>
  </si>
  <si>
    <t>ООО "Оптсинтез"</t>
  </si>
  <si>
    <t>7448100642</t>
  </si>
  <si>
    <t>31324000</t>
  </si>
  <si>
    <t>ООО "Отделстрой"</t>
  </si>
  <si>
    <t>7452146216</t>
  </si>
  <si>
    <t>30958717</t>
  </si>
  <si>
    <t>ООО "ПКП Синергия"</t>
  </si>
  <si>
    <t>7448163811</t>
  </si>
  <si>
    <t>26646338</t>
  </si>
  <si>
    <t>ООО "ПТФ "Компания Элва"</t>
  </si>
  <si>
    <t>7443006815</t>
  </si>
  <si>
    <t>05-02-2005 00:00:00</t>
  </si>
  <si>
    <t>15-03-2015 00:00:00</t>
  </si>
  <si>
    <t>30350760</t>
  </si>
  <si>
    <t>ООО "Перспектива плюс"</t>
  </si>
  <si>
    <t>7415088252</t>
  </si>
  <si>
    <t>13-10-2015 00:00:00</t>
  </si>
  <si>
    <t>28254516</t>
  </si>
  <si>
    <t>ООО "ПетроПак"</t>
  </si>
  <si>
    <t>7448132563</t>
  </si>
  <si>
    <t>19-11-2010 00:00:00</t>
  </si>
  <si>
    <t>26816068</t>
  </si>
  <si>
    <t>ООО "Петровское ЖКХ"</t>
  </si>
  <si>
    <t>7424028404</t>
  </si>
  <si>
    <t>31529907</t>
  </si>
  <si>
    <t>ООО "Плаза-ЭнергоСервис"</t>
  </si>
  <si>
    <t>7453214589</t>
  </si>
  <si>
    <t>17-02-2010 00:00:00</t>
  </si>
  <si>
    <t>26645761</t>
  </si>
  <si>
    <t>ООО "ПлазаДевелопментСервис"</t>
  </si>
  <si>
    <t>7453140986</t>
  </si>
  <si>
    <t>01-11-2010 00:00:00</t>
  </si>
  <si>
    <t>28424183</t>
  </si>
  <si>
    <t>ООО "Позитив"</t>
  </si>
  <si>
    <t>7447118703</t>
  </si>
  <si>
    <t>741545001</t>
  </si>
  <si>
    <t>15-08-2012 00:00:00</t>
  </si>
  <si>
    <t>26614953</t>
  </si>
  <si>
    <t>ООО "Полевская пивоварня"</t>
  </si>
  <si>
    <t>6626015526</t>
  </si>
  <si>
    <t>23-06-2006 00:00:00</t>
  </si>
  <si>
    <t>26815932</t>
  </si>
  <si>
    <t>ООО "Половинское ЖКХ"</t>
  </si>
  <si>
    <t>7424028443</t>
  </si>
  <si>
    <t>30359565</t>
  </si>
  <si>
    <t>ООО "Приморский водоканал"</t>
  </si>
  <si>
    <t>7451394329</t>
  </si>
  <si>
    <t>29-07-2015 00:00:00</t>
  </si>
  <si>
    <t>26360772</t>
  </si>
  <si>
    <t>ООО "Производственная компания "Макинтош"</t>
  </si>
  <si>
    <t>7444033025</t>
  </si>
  <si>
    <t>26815962</t>
  </si>
  <si>
    <t>ООО "Пром-тепло"</t>
  </si>
  <si>
    <t>7424028429</t>
  </si>
  <si>
    <t>27848353</t>
  </si>
  <si>
    <t>ООО "ПромЭкоГрупп"</t>
  </si>
  <si>
    <t>7446042988</t>
  </si>
  <si>
    <t>744601001</t>
  </si>
  <si>
    <t>12-07-2004 00:00:00</t>
  </si>
  <si>
    <t>28421742</t>
  </si>
  <si>
    <t>ООО "ПрофТерминал-Энерго"</t>
  </si>
  <si>
    <t>7412017239</t>
  </si>
  <si>
    <t>31087572</t>
  </si>
  <si>
    <t>ООО "РЕМСТРОЙ"</t>
  </si>
  <si>
    <t>7447257626</t>
  </si>
  <si>
    <t>03-11-2016 00:00:00</t>
  </si>
  <si>
    <t>30840294</t>
  </si>
  <si>
    <t>ООО "Районные Тепловые Сети"</t>
  </si>
  <si>
    <t>7424007193</t>
  </si>
  <si>
    <t>27581646</t>
  </si>
  <si>
    <t>ООО "Реммонтаж Сервис"</t>
  </si>
  <si>
    <t>7417016937</t>
  </si>
  <si>
    <t>31-01-2008 00:00:00</t>
  </si>
  <si>
    <t>26489965</t>
  </si>
  <si>
    <t>ООО "Ремонтник"</t>
  </si>
  <si>
    <t>7420012555</t>
  </si>
  <si>
    <t>28872876</t>
  </si>
  <si>
    <t>ООО "Ресурс"</t>
  </si>
  <si>
    <t>7438027739</t>
  </si>
  <si>
    <t>24-08-2009 00:00:00</t>
  </si>
  <si>
    <t>26360758</t>
  </si>
  <si>
    <t>ООО "Родниковское ЖКХ"</t>
  </si>
  <si>
    <t>7418018430</t>
  </si>
  <si>
    <t>28-01-2009 00:00:00</t>
  </si>
  <si>
    <t>26816077</t>
  </si>
  <si>
    <t>ООО "Рождественское ЖКХ"</t>
  </si>
  <si>
    <t>7424028468</t>
  </si>
  <si>
    <t>26492181</t>
  </si>
  <si>
    <t>ООО "Роса"</t>
  </si>
  <si>
    <t>7418017080</t>
  </si>
  <si>
    <t>28828256</t>
  </si>
  <si>
    <t>ООО "Русбио"</t>
  </si>
  <si>
    <t>7438029013</t>
  </si>
  <si>
    <t>15-10-2010 00:00:00</t>
  </si>
  <si>
    <t>28009257</t>
  </si>
  <si>
    <t>ООО "Русско-Теченское"</t>
  </si>
  <si>
    <t>7430014424</t>
  </si>
  <si>
    <t>20-11-2012 00:00:00</t>
  </si>
  <si>
    <t>24-10-2019 00:00:00</t>
  </si>
  <si>
    <t>27767335</t>
  </si>
  <si>
    <t>ООО "СИТИ-ПАРК Энерго"</t>
  </si>
  <si>
    <t>7452091609</t>
  </si>
  <si>
    <t>04-03-2011 00:00:00</t>
  </si>
  <si>
    <t>26503111</t>
  </si>
  <si>
    <t>ООО "СИТИ-ПАРК"</t>
  </si>
  <si>
    <t>7452039302</t>
  </si>
  <si>
    <t>25-05-2004 00:00:00</t>
  </si>
  <si>
    <t>30384925</t>
  </si>
  <si>
    <t>ООО "СК Эверест"</t>
  </si>
  <si>
    <t>7457002088</t>
  </si>
  <si>
    <t>31526592</t>
  </si>
  <si>
    <t>ООО "СКГ-Тепло"</t>
  </si>
  <si>
    <t>7415107339</t>
  </si>
  <si>
    <t>24-05-2021 00:00:00</t>
  </si>
  <si>
    <t>27306173</t>
  </si>
  <si>
    <t>ООО "СПМК-17"</t>
  </si>
  <si>
    <t>7422043157</t>
  </si>
  <si>
    <t>25-09-2008 00:00:00</t>
  </si>
  <si>
    <t>08-04-2014 00:00:00</t>
  </si>
  <si>
    <t>31256363</t>
  </si>
  <si>
    <t>ООО "Санаторий "Карагайский бор"</t>
  </si>
  <si>
    <t>7455032633</t>
  </si>
  <si>
    <t>26646274</t>
  </si>
  <si>
    <t>ООО "Санаторий "Кисегач"</t>
  </si>
  <si>
    <t>7420007450</t>
  </si>
  <si>
    <t>02-08-2002 00:00:00</t>
  </si>
  <si>
    <t>26360652</t>
  </si>
  <si>
    <t>ООО "Санаторий Еловое"</t>
  </si>
  <si>
    <t>7420005117</t>
  </si>
  <si>
    <t>27581350</t>
  </si>
  <si>
    <t>ООО "Сервис-ЧЕПФА"</t>
  </si>
  <si>
    <t>7430014103</t>
  </si>
  <si>
    <t>17-10-2011 00:00:00</t>
  </si>
  <si>
    <t>31463793</t>
  </si>
  <si>
    <t>ООО "Сервисная Компания г. Нязепетровск"</t>
  </si>
  <si>
    <t>7459006440</t>
  </si>
  <si>
    <t>28869295</t>
  </si>
  <si>
    <t>ООО "Сервисный Центр"</t>
  </si>
  <si>
    <t>7422043686</t>
  </si>
  <si>
    <t>29-12-2012 00:00:00</t>
  </si>
  <si>
    <t>30384937</t>
  </si>
  <si>
    <t>ООО "Сетевое Теплоэнергетическое Предприятие"</t>
  </si>
  <si>
    <t>7430023228</t>
  </si>
  <si>
    <t>30985501</t>
  </si>
  <si>
    <t>ООО "Служба заказчика"</t>
  </si>
  <si>
    <t>7415077282</t>
  </si>
  <si>
    <t>26489346</t>
  </si>
  <si>
    <t>ООО "Спасск-ЖКО"</t>
  </si>
  <si>
    <t>7455005260</t>
  </si>
  <si>
    <t>30-11-2018 00:00:00</t>
  </si>
  <si>
    <t>26642792</t>
  </si>
  <si>
    <t>ООО "Специальное производственно-монтажное управление № 2М"</t>
  </si>
  <si>
    <t>7404038997</t>
  </si>
  <si>
    <t>31095984</t>
  </si>
  <si>
    <t>ООО "СтандартТепло"</t>
  </si>
  <si>
    <t>7457008442</t>
  </si>
  <si>
    <t>26492291</t>
  </si>
  <si>
    <t>ООО "Станица"</t>
  </si>
  <si>
    <t>7425758114</t>
  </si>
  <si>
    <t>26643210</t>
  </si>
  <si>
    <t>ООО "Стрела"</t>
  </si>
  <si>
    <t>7438022321</t>
  </si>
  <si>
    <t>14-03-2007 00:00:00</t>
  </si>
  <si>
    <t>26646048</t>
  </si>
  <si>
    <t>ООО "Строительство, монтаж, наладка, ремонт"</t>
  </si>
  <si>
    <t>7418020220</t>
  </si>
  <si>
    <t>26-11-2010 00:00:00</t>
  </si>
  <si>
    <t>26575907</t>
  </si>
  <si>
    <t>ООО "СтройКомплекс"</t>
  </si>
  <si>
    <t>7443005963</t>
  </si>
  <si>
    <t>27876845</t>
  </si>
  <si>
    <t>ООО "СтройТеплоСервис"</t>
  </si>
  <si>
    <t>7458000132</t>
  </si>
  <si>
    <t>24-04-2012 00:00:00</t>
  </si>
  <si>
    <t>03-02-2020 00:00:00</t>
  </si>
  <si>
    <t>28150090</t>
  </si>
  <si>
    <t>ООО "Стройград +"</t>
  </si>
  <si>
    <t>7453164433</t>
  </si>
  <si>
    <t>07-08-2006 00:00:00</t>
  </si>
  <si>
    <t>01-01-2014 00:00:00</t>
  </si>
  <si>
    <t>26360742</t>
  </si>
  <si>
    <t>ООО "Строймастер"</t>
  </si>
  <si>
    <t>7438020162</t>
  </si>
  <si>
    <t>09-04-2006 00:00:00</t>
  </si>
  <si>
    <t>01-11-2013 00:00:00</t>
  </si>
  <si>
    <t>28450949</t>
  </si>
  <si>
    <t>ООО "Сфера"</t>
  </si>
  <si>
    <t>7430017320</t>
  </si>
  <si>
    <t>04-09-2013 00:00:00</t>
  </si>
  <si>
    <t>26644982</t>
  </si>
  <si>
    <t>ООО "ТК "Октябрь"</t>
  </si>
  <si>
    <t>7415049045</t>
  </si>
  <si>
    <t>31460502</t>
  </si>
  <si>
    <t>ООО "ТСО Кыштым"</t>
  </si>
  <si>
    <t>7451451601</t>
  </si>
  <si>
    <t>31234976</t>
  </si>
  <si>
    <t>ООО "ТЭС"</t>
  </si>
  <si>
    <t>7415084297</t>
  </si>
  <si>
    <t>09-08-2018 00:00:00</t>
  </si>
  <si>
    <t>31222807</t>
  </si>
  <si>
    <t>7453305412</t>
  </si>
  <si>
    <t>09-02-2017 00:00:00</t>
  </si>
  <si>
    <t>31296561</t>
  </si>
  <si>
    <t>ООО "ТеплИст"</t>
  </si>
  <si>
    <t>7415097930</t>
  </si>
  <si>
    <t>26360596</t>
  </si>
  <si>
    <t>ООО "Тепло и Сервис"</t>
  </si>
  <si>
    <t>7411020454</t>
  </si>
  <si>
    <t>28056369</t>
  </si>
  <si>
    <t>ООО "Тепло"</t>
  </si>
  <si>
    <t>7412017038</t>
  </si>
  <si>
    <t>31-08-2012 00:00:00</t>
  </si>
  <si>
    <t>27898326</t>
  </si>
  <si>
    <t>7401009684</t>
  </si>
  <si>
    <t>12-09-2005 00:00:00</t>
  </si>
  <si>
    <t>27573661</t>
  </si>
  <si>
    <t>ООО "ТеплоГазСтрой"</t>
  </si>
  <si>
    <t>7411045804</t>
  </si>
  <si>
    <t>27080060</t>
  </si>
  <si>
    <t>ООО "ТеплоРемонт"</t>
  </si>
  <si>
    <t>7448112790</t>
  </si>
  <si>
    <t>30-10-2008 00:00:00</t>
  </si>
  <si>
    <t>26641585</t>
  </si>
  <si>
    <t>ООО "ТеплоРесурс"</t>
  </si>
  <si>
    <t>7420013929</t>
  </si>
  <si>
    <t>21-01-2010 00:00:00</t>
  </si>
  <si>
    <t>26646312</t>
  </si>
  <si>
    <t>ООО "ТеплоСервис"</t>
  </si>
  <si>
    <t>7424027295</t>
  </si>
  <si>
    <t>30992592</t>
  </si>
  <si>
    <t>7430027487</t>
  </si>
  <si>
    <t>22-11-2017 00:00:00</t>
  </si>
  <si>
    <t>26644999</t>
  </si>
  <si>
    <t>ООО "ТеплоСтройСервис"</t>
  </si>
  <si>
    <t>7415061652</t>
  </si>
  <si>
    <t>02-07-2008 00:00:00</t>
  </si>
  <si>
    <t>26360741</t>
  </si>
  <si>
    <t>ООО "ТеплоЭнергоМастер"</t>
  </si>
  <si>
    <t>7438020109</t>
  </si>
  <si>
    <t>04-04-2006 00:00:00</t>
  </si>
  <si>
    <t>18-05-2021 00:00:00</t>
  </si>
  <si>
    <t>28275140</t>
  </si>
  <si>
    <t>ООО "ТеплоЭнергоРесурс"</t>
  </si>
  <si>
    <t>7415079025</t>
  </si>
  <si>
    <t>21-01-2013 00:00:00</t>
  </si>
  <si>
    <t>28464471</t>
  </si>
  <si>
    <t>ООО "ТеплоЭнергоСервис"</t>
  </si>
  <si>
    <t>7420012682</t>
  </si>
  <si>
    <t>26360561</t>
  </si>
  <si>
    <t>ООО "Тепловая компания"</t>
  </si>
  <si>
    <t>7412013570</t>
  </si>
  <si>
    <t>03-06-2009 00:00:00</t>
  </si>
  <si>
    <t>27060179</t>
  </si>
  <si>
    <t>ООО "Тепловая котельная "Западная"</t>
  </si>
  <si>
    <t>7453203932</t>
  </si>
  <si>
    <t>10-06-2011 00:00:00</t>
  </si>
  <si>
    <t>28490936</t>
  </si>
  <si>
    <t>ООО "Тепловая-эксплуатационная компания №1"</t>
  </si>
  <si>
    <t>7457003204</t>
  </si>
  <si>
    <t>17-12-2013 00:00:00</t>
  </si>
  <si>
    <t>28828221</t>
  </si>
  <si>
    <t>ООО "Тепловик"</t>
  </si>
  <si>
    <t>7404064210</t>
  </si>
  <si>
    <t>23-07-2014 00:00:00</t>
  </si>
  <si>
    <t>28435588</t>
  </si>
  <si>
    <t>ООО "Тепловодоканал"</t>
  </si>
  <si>
    <t>7457002835</t>
  </si>
  <si>
    <t>20-09-2013 00:00:00</t>
  </si>
  <si>
    <t>26771595</t>
  </si>
  <si>
    <t>ООО "Тепловодсервис"</t>
  </si>
  <si>
    <t>7425746359</t>
  </si>
  <si>
    <t>21-08-2006 00:00:00</t>
  </si>
  <si>
    <t>31-12-2017 00:00:00</t>
  </si>
  <si>
    <t>27846417</t>
  </si>
  <si>
    <t>ООО "Тепловые сети "Дубровка"</t>
  </si>
  <si>
    <t>7412016972</t>
  </si>
  <si>
    <t>27-08-2012 00:00:00</t>
  </si>
  <si>
    <t>10-11-2020 00:00:00</t>
  </si>
  <si>
    <t>26489250</t>
  </si>
  <si>
    <t>ООО "Тепловые сети"</t>
  </si>
  <si>
    <t>7417015891</t>
  </si>
  <si>
    <t>26322796</t>
  </si>
  <si>
    <t>ООО "Тепловые электрические сети и системы"</t>
  </si>
  <si>
    <t>7450053485</t>
  </si>
  <si>
    <t>23-10-2007 00:00:00</t>
  </si>
  <si>
    <t>27989564</t>
  </si>
  <si>
    <t>ООО "Теплоград"</t>
  </si>
  <si>
    <t>7438029670</t>
  </si>
  <si>
    <t>17-05-2011 00:00:00</t>
  </si>
  <si>
    <t>27774839</t>
  </si>
  <si>
    <t>ООО "Теплодар"</t>
  </si>
  <si>
    <t>7404059387</t>
  </si>
  <si>
    <t>26360785</t>
  </si>
  <si>
    <t>ООО "Теплосбыт"</t>
  </si>
  <si>
    <t>7448059271</t>
  </si>
  <si>
    <t>14-01-2004 00:00:00</t>
  </si>
  <si>
    <t>26645262</t>
  </si>
  <si>
    <t>ООО "Теплосервис"</t>
  </si>
  <si>
    <t>7451211751</t>
  </si>
  <si>
    <t>27878393</t>
  </si>
  <si>
    <t>7459000872</t>
  </si>
  <si>
    <t>17-08-2012 00:00:00</t>
  </si>
  <si>
    <t>31459637</t>
  </si>
  <si>
    <t>7404073007</t>
  </si>
  <si>
    <t>26652749</t>
  </si>
  <si>
    <t>7424024424</t>
  </si>
  <si>
    <t>05-06-2007 00:00:00</t>
  </si>
  <si>
    <t>28451064</t>
  </si>
  <si>
    <t>7448130319</t>
  </si>
  <si>
    <t>18-08-2013 00:00:00</t>
  </si>
  <si>
    <t>26576354</t>
  </si>
  <si>
    <t>ООО "Теплосервис-Урал"</t>
  </si>
  <si>
    <t>7448107831</t>
  </si>
  <si>
    <t>21-07-2008 00:00:00</t>
  </si>
  <si>
    <t>26816119</t>
  </si>
  <si>
    <t>ООО "Теплосети"</t>
  </si>
  <si>
    <t>7402008362</t>
  </si>
  <si>
    <t>06-04-2011 00:00:00</t>
  </si>
  <si>
    <t>26815944</t>
  </si>
  <si>
    <t>ООО "Теплоснаб"</t>
  </si>
  <si>
    <t>7424028387</t>
  </si>
  <si>
    <t>28798171</t>
  </si>
  <si>
    <t>ООО "Теплоснабжающая компания-7"</t>
  </si>
  <si>
    <t>7460010762</t>
  </si>
  <si>
    <t>09-09-2013 00:00:00</t>
  </si>
  <si>
    <t>26646901</t>
  </si>
  <si>
    <t>ООО "Теплоснабжающая организация"</t>
  </si>
  <si>
    <t>7447153747</t>
  </si>
  <si>
    <t>28871491</t>
  </si>
  <si>
    <t>ООО "Теплоснабжение"</t>
  </si>
  <si>
    <t>7424032376</t>
  </si>
  <si>
    <t>28-07-2014 00:00:00</t>
  </si>
  <si>
    <t>30840306</t>
  </si>
  <si>
    <t>ООО "Теплостроймонтаж"</t>
  </si>
  <si>
    <t>7448124315</t>
  </si>
  <si>
    <t>28005457</t>
  </si>
  <si>
    <t>ООО "Теплотех-Сервис"</t>
  </si>
  <si>
    <t>7415059974</t>
  </si>
  <si>
    <t>05-03-2008 00:00:00</t>
  </si>
  <si>
    <t>26489975</t>
  </si>
  <si>
    <t>ООО "Теплотрест"</t>
  </si>
  <si>
    <t>7438027256</t>
  </si>
  <si>
    <t>26641595</t>
  </si>
  <si>
    <t>ООО "Теплоэнергетик"</t>
  </si>
  <si>
    <t>7404054090</t>
  </si>
  <si>
    <t>26353699</t>
  </si>
  <si>
    <t>ООО "Теплоэнергетика"</t>
  </si>
  <si>
    <t>7401011316</t>
  </si>
  <si>
    <t>26-06-2006 00:00:00</t>
  </si>
  <si>
    <t>27181825</t>
  </si>
  <si>
    <t>7457001060</t>
  </si>
  <si>
    <t>15-10-2012 00:00:00</t>
  </si>
  <si>
    <t>28816614</t>
  </si>
  <si>
    <t>ООО "Теплоэнергетическая компания "Системы управления"</t>
  </si>
  <si>
    <t>7448170551</t>
  </si>
  <si>
    <t>18-04-2014 00:00:00</t>
  </si>
  <si>
    <t>26646922</t>
  </si>
  <si>
    <t>ООО "Теплоэнергосбыт"</t>
  </si>
  <si>
    <t>7453174382</t>
  </si>
  <si>
    <t>27-02-2007 00:00:00</t>
  </si>
  <si>
    <t>28979838</t>
  </si>
  <si>
    <t>ООО "Теплоэнерготрейд"</t>
  </si>
  <si>
    <t>7453264798</t>
  </si>
  <si>
    <t>31235006</t>
  </si>
  <si>
    <t>ООО "Теплый Дом"</t>
  </si>
  <si>
    <t>7451432077</t>
  </si>
  <si>
    <t>26646824</t>
  </si>
  <si>
    <t>ООО "Терминал-Ч"</t>
  </si>
  <si>
    <t>7451249096</t>
  </si>
  <si>
    <t>22-05-2007 00:00:00</t>
  </si>
  <si>
    <t>27573580</t>
  </si>
  <si>
    <t>ООО "Термогаз"</t>
  </si>
  <si>
    <t>7447194905</t>
  </si>
  <si>
    <t>19-07-2011 00:00:00</t>
  </si>
  <si>
    <t>26642790</t>
  </si>
  <si>
    <t>ООО "Техметпром"</t>
  </si>
  <si>
    <t>7404051099</t>
  </si>
  <si>
    <t>28459996</t>
  </si>
  <si>
    <t>ООО "Техно-Ресурс"</t>
  </si>
  <si>
    <t>7455004315</t>
  </si>
  <si>
    <t>02-06-2011 00:00:00</t>
  </si>
  <si>
    <t>26360746</t>
  </si>
  <si>
    <t>ООО "Теченское ЖКХ"</t>
  </si>
  <si>
    <t>7438022681</t>
  </si>
  <si>
    <t>03-05-2007 00:00:00</t>
  </si>
  <si>
    <t>28145509</t>
  </si>
  <si>
    <t>ООО "Трест Магнитострой"</t>
  </si>
  <si>
    <t>7444043471</t>
  </si>
  <si>
    <t>27827545</t>
  </si>
  <si>
    <t>ООО "УК "Партнер"</t>
  </si>
  <si>
    <t>7438029574</t>
  </si>
  <si>
    <t>31513711</t>
  </si>
  <si>
    <t>ООО "УРТИ"</t>
  </si>
  <si>
    <t>7460051159</t>
  </si>
  <si>
    <t>29-01-2021 00:00:00</t>
  </si>
  <si>
    <t>26646939</t>
  </si>
  <si>
    <t>ООО "Управляющая компания "РЭККОМ"</t>
  </si>
  <si>
    <t>7453136933</t>
  </si>
  <si>
    <t>28005444</t>
  </si>
  <si>
    <t>ООО "Управляющая компания Комитет городского хозяйства"</t>
  </si>
  <si>
    <t>7404051772</t>
  </si>
  <si>
    <t>14-10-2008 00:00:00</t>
  </si>
  <si>
    <t>27942869</t>
  </si>
  <si>
    <t>ООО "Урал Энерго Девелопмент"</t>
  </si>
  <si>
    <t>7450075190</t>
  </si>
  <si>
    <t>24-10-2011 00:00:00</t>
  </si>
  <si>
    <t>26360635</t>
  </si>
  <si>
    <t>ООО "УралТеплоСтрой"</t>
  </si>
  <si>
    <t>7415050153</t>
  </si>
  <si>
    <t>26-05-2006 00:00:00</t>
  </si>
  <si>
    <t>31235000</t>
  </si>
  <si>
    <t>ООО "УралТехСервис"</t>
  </si>
  <si>
    <t>7444039193</t>
  </si>
  <si>
    <t>19-06-2003 00:00:00</t>
  </si>
  <si>
    <t>27573679</t>
  </si>
  <si>
    <t>ООО "УралТехцентр"</t>
  </si>
  <si>
    <t>7447158181</t>
  </si>
  <si>
    <t>26-08-2009 00:00:00</t>
  </si>
  <si>
    <t>27846455</t>
  </si>
  <si>
    <t>ООО "Уралсервис"</t>
  </si>
  <si>
    <t>7412013178</t>
  </si>
  <si>
    <t>16-12-2008 00:00:00</t>
  </si>
  <si>
    <t>28254505</t>
  </si>
  <si>
    <t>ООО "Уралспецмаш"</t>
  </si>
  <si>
    <t>7415074450</t>
  </si>
  <si>
    <t>27-10-2011 00:00:00</t>
  </si>
  <si>
    <t>27878379</t>
  </si>
  <si>
    <t>ООО "Уральская Теплоэнергетическая Компания"</t>
  </si>
  <si>
    <t>7448151090</t>
  </si>
  <si>
    <t>05-09-2012 00:00:00</t>
  </si>
  <si>
    <t>26360782</t>
  </si>
  <si>
    <t>ООО "Уральская фабрика "Комус-Упаковка"</t>
  </si>
  <si>
    <t>7447067992</t>
  </si>
  <si>
    <t>25-11-2003 00:00:00</t>
  </si>
  <si>
    <t>26360656</t>
  </si>
  <si>
    <t>ООО "Уральская фанера"</t>
  </si>
  <si>
    <t>7420007964</t>
  </si>
  <si>
    <t>01-03-2014 00:00:00</t>
  </si>
  <si>
    <t>28442325</t>
  </si>
  <si>
    <t>ООО "Уральская энергия - Южный Урал"</t>
  </si>
  <si>
    <t>7447228544</t>
  </si>
  <si>
    <t>03-07-2019 00:00:00</t>
  </si>
  <si>
    <t>27989449</t>
  </si>
  <si>
    <t>ООО "Уральская энергия"</t>
  </si>
  <si>
    <t>7447214380</t>
  </si>
  <si>
    <t>26643144</t>
  </si>
  <si>
    <t>ООО "Фабрика Южуралкартон"</t>
  </si>
  <si>
    <t>7452058834</t>
  </si>
  <si>
    <t>29-12-2007 00:00:00</t>
  </si>
  <si>
    <t>26360775</t>
  </si>
  <si>
    <t>ООО "Фабрика кухонной мебели"</t>
  </si>
  <si>
    <t>7444050542</t>
  </si>
  <si>
    <t>30384899</t>
  </si>
  <si>
    <t>ООО "Фермер 74"</t>
  </si>
  <si>
    <t>7452049212</t>
  </si>
  <si>
    <t>30384919</t>
  </si>
  <si>
    <t>ООО "ФилимоновоКом"</t>
  </si>
  <si>
    <t>7415092227</t>
  </si>
  <si>
    <t>31398175</t>
  </si>
  <si>
    <t>ООО "Фирма "Транзит-Экспресс"</t>
  </si>
  <si>
    <t>7449034801</t>
  </si>
  <si>
    <t>13-02-2020 00:00:00</t>
  </si>
  <si>
    <t>26642809</t>
  </si>
  <si>
    <t>ООО "Фортуна Плюс"</t>
  </si>
  <si>
    <t>7415064205</t>
  </si>
  <si>
    <t>22-01-2009 00:00:00</t>
  </si>
  <si>
    <t>26815949</t>
  </si>
  <si>
    <t>ООО "Хуторское ЖКХ"</t>
  </si>
  <si>
    <t>7424028482</t>
  </si>
  <si>
    <t>26360645</t>
  </si>
  <si>
    <t>ООО "Целинное ЖКХ"</t>
  </si>
  <si>
    <t>7418018422</t>
  </si>
  <si>
    <t>28856570</t>
  </si>
  <si>
    <t>ООО "Центр"</t>
  </si>
  <si>
    <t>7449107270</t>
  </si>
  <si>
    <t>28221104</t>
  </si>
  <si>
    <t>ООО "ЧКПЗ-Энерго"</t>
  </si>
  <si>
    <t>7449111157</t>
  </si>
  <si>
    <t>30-11-2012 00:00:00</t>
  </si>
  <si>
    <t>26842446</t>
  </si>
  <si>
    <t>ООО "ЧТЗ-УРАЛТРАК" Переименована от (ООО "Энергия ЧТЗ")</t>
  </si>
  <si>
    <t>7452027843</t>
  </si>
  <si>
    <t>997850001</t>
  </si>
  <si>
    <t>23-10-2000 00:00:00</t>
  </si>
  <si>
    <t>31320091</t>
  </si>
  <si>
    <t>ООО "ЧТСК"</t>
  </si>
  <si>
    <t>7447287074</t>
  </si>
  <si>
    <t>26646296</t>
  </si>
  <si>
    <t>ООО "Чебаркульская птица"</t>
  </si>
  <si>
    <t>7420008157</t>
  </si>
  <si>
    <t>26360801</t>
  </si>
  <si>
    <t>ООО "Челябинский асфальтный завод"</t>
  </si>
  <si>
    <t>7451224983</t>
  </si>
  <si>
    <t>02-12-2005 00:00:00</t>
  </si>
  <si>
    <t>26491624</t>
  </si>
  <si>
    <t>ООО "Черниговское"</t>
  </si>
  <si>
    <t>7425758097</t>
  </si>
  <si>
    <t>28504803</t>
  </si>
  <si>
    <t>ООО "ЭЛЕВКОН"</t>
  </si>
  <si>
    <t>7453226070</t>
  </si>
  <si>
    <t>30840288</t>
  </si>
  <si>
    <t>ООО "ЭНГЕКО"</t>
  </si>
  <si>
    <t>7451410073</t>
  </si>
  <si>
    <t>30378681</t>
  </si>
  <si>
    <t>ООО "ЭНЕРГИЯ-М"</t>
  </si>
  <si>
    <t>7424002300</t>
  </si>
  <si>
    <t>26824485</t>
  </si>
  <si>
    <t>ООО "ЭСКО"</t>
  </si>
  <si>
    <t>7430013090</t>
  </si>
  <si>
    <t>16-12-2010 00:00:00</t>
  </si>
  <si>
    <t>27657348</t>
  </si>
  <si>
    <t>ООО "ЭкоТехнологии"</t>
  </si>
  <si>
    <t>7453060346</t>
  </si>
  <si>
    <t>19-08-2011 00:00:00</t>
  </si>
  <si>
    <t>26360815</t>
  </si>
  <si>
    <t>ООО "Элеваторзернопродукт"</t>
  </si>
  <si>
    <t>7453062777</t>
  </si>
  <si>
    <t>26322767</t>
  </si>
  <si>
    <t>ООО "Энергия ЧТЗ"</t>
  </si>
  <si>
    <t>7452042016</t>
  </si>
  <si>
    <t>16-02-2005 00:00:00</t>
  </si>
  <si>
    <t>01-06-2011 00:00:00</t>
  </si>
  <si>
    <t>28450965</t>
  </si>
  <si>
    <t>ООО "Энергия"</t>
  </si>
  <si>
    <t>7447219250</t>
  </si>
  <si>
    <t>14-01-2013 00:00:00</t>
  </si>
  <si>
    <t>26360590</t>
  </si>
  <si>
    <t>ООО "Энергосервис"</t>
  </si>
  <si>
    <t>7410006344</t>
  </si>
  <si>
    <t>30921807</t>
  </si>
  <si>
    <t>ООО "Энергостандарт"</t>
  </si>
  <si>
    <t>7430026444</t>
  </si>
  <si>
    <t>28451042</t>
  </si>
  <si>
    <t>ООО "Эра Технологий"</t>
  </si>
  <si>
    <t>7420007918</t>
  </si>
  <si>
    <t>27989602</t>
  </si>
  <si>
    <t>ООО "Эффективная теплоэнергетика"</t>
  </si>
  <si>
    <t>8901021272</t>
  </si>
  <si>
    <t>22-04-2008 00:00:00</t>
  </si>
  <si>
    <t>31490565</t>
  </si>
  <si>
    <t>ООО "Эффективные технологии"</t>
  </si>
  <si>
    <t>7447223761</t>
  </si>
  <si>
    <t>30396470</t>
  </si>
  <si>
    <t>ООО "ЮжУралСпец МВ"</t>
  </si>
  <si>
    <t>7447136406</t>
  </si>
  <si>
    <t>31264161</t>
  </si>
  <si>
    <t>ООО "ЮжУралСпецМС"</t>
  </si>
  <si>
    <t>7451395555</t>
  </si>
  <si>
    <t>26645093</t>
  </si>
  <si>
    <t>ООО "Южная Теплоэнергетическая компания"</t>
  </si>
  <si>
    <t>7415043847</t>
  </si>
  <si>
    <t>26489507</t>
  </si>
  <si>
    <t>ООО "Южный ТеплоЭнергетический комплекс"</t>
  </si>
  <si>
    <t>7415046220</t>
  </si>
  <si>
    <t>30833761</t>
  </si>
  <si>
    <t>ООО «БАШГИДРО»</t>
  </si>
  <si>
    <t>0270405520</t>
  </si>
  <si>
    <t>027001001</t>
  </si>
  <si>
    <t>28460139</t>
  </si>
  <si>
    <t>ООО «Перспектива»</t>
  </si>
  <si>
    <t>7449070380</t>
  </si>
  <si>
    <t>31350111</t>
  </si>
  <si>
    <t>ООО «Управляющий»</t>
  </si>
  <si>
    <t>7447261870</t>
  </si>
  <si>
    <t>18-05-2016 00:00:00</t>
  </si>
  <si>
    <t>28462448</t>
  </si>
  <si>
    <t>ООО «ЭНЕРГОПРАЙС»</t>
  </si>
  <si>
    <t>7452054318</t>
  </si>
  <si>
    <t>23-04-2007 00:00:00</t>
  </si>
  <si>
    <t>30833726</t>
  </si>
  <si>
    <t>ООО Агрокомплекс "Чурилово"</t>
  </si>
  <si>
    <t>7452098918</t>
  </si>
  <si>
    <t>27553857</t>
  </si>
  <si>
    <t>ООО ГК "Уральская энергия"</t>
  </si>
  <si>
    <t>7453228790</t>
  </si>
  <si>
    <t>16-03-2011 00:00:00</t>
  </si>
  <si>
    <t>28136610</t>
  </si>
  <si>
    <t>ООО МЦМиР "Курорт Увильды"</t>
  </si>
  <si>
    <t>7460004663</t>
  </si>
  <si>
    <t>26319018</t>
  </si>
  <si>
    <t>ООО Магнитогорская энергетическая компания</t>
  </si>
  <si>
    <t>7445020452</t>
  </si>
  <si>
    <t>15-04-2010 00:00:00</t>
  </si>
  <si>
    <t>31418613</t>
  </si>
  <si>
    <t>ООО Меридиан</t>
  </si>
  <si>
    <t>7451201746</t>
  </si>
  <si>
    <t>09-04-2020 00:00:00</t>
  </si>
  <si>
    <t>27573690</t>
  </si>
  <si>
    <t>ООО ПЖСК "Эк. Дом"</t>
  </si>
  <si>
    <t>7438029704</t>
  </si>
  <si>
    <t>03-07-2014 00:00:00</t>
  </si>
  <si>
    <t>30351100</t>
  </si>
  <si>
    <t>ООО ТГК "Восход"</t>
  </si>
  <si>
    <t>7460012350</t>
  </si>
  <si>
    <t>31262303</t>
  </si>
  <si>
    <t>ООО ТСО "Северо-Запад"</t>
  </si>
  <si>
    <t>7447282100</t>
  </si>
  <si>
    <t>01-01-2018 00:00:00</t>
  </si>
  <si>
    <t>31281475</t>
  </si>
  <si>
    <t>ООО Теплоснабжение</t>
  </si>
  <si>
    <t>7447285180</t>
  </si>
  <si>
    <t>18-01-2019 00:00:00</t>
  </si>
  <si>
    <t>27568926</t>
  </si>
  <si>
    <t>ООО Теплоэнерго</t>
  </si>
  <si>
    <t>7418014072</t>
  </si>
  <si>
    <t>28-09-2005 00:00:00</t>
  </si>
  <si>
    <t>26-03-2013 00:00:00</t>
  </si>
  <si>
    <t>28269042</t>
  </si>
  <si>
    <t>ООО УК  "47 микрорайон"</t>
  </si>
  <si>
    <t>7448078450</t>
  </si>
  <si>
    <t>27989515</t>
  </si>
  <si>
    <t>ООО УК "АККТиВ"</t>
  </si>
  <si>
    <t>7460003733</t>
  </si>
  <si>
    <t>27229578</t>
  </si>
  <si>
    <t>ООО УК "КвадроИнвест"</t>
  </si>
  <si>
    <t>7420010808</t>
  </si>
  <si>
    <t>27573671</t>
  </si>
  <si>
    <t>ООО УК "Красное поле"</t>
  </si>
  <si>
    <t>7438023413</t>
  </si>
  <si>
    <t>01-08-2011 00:00:00</t>
  </si>
  <si>
    <t>28798156</t>
  </si>
  <si>
    <t>ООО УК "Солнечный"</t>
  </si>
  <si>
    <t>7460015390</t>
  </si>
  <si>
    <t>30-05-2014 00:00:00</t>
  </si>
  <si>
    <t>28855828</t>
  </si>
  <si>
    <t>ООО УК "ЮУ КЖСИ"</t>
  </si>
  <si>
    <t>7453221963</t>
  </si>
  <si>
    <t>13-09-2000 00:00:00</t>
  </si>
  <si>
    <t>31433856</t>
  </si>
  <si>
    <t>ООО Управляющая компания "Русь"</t>
  </si>
  <si>
    <t>7420007410</t>
  </si>
  <si>
    <t>06-10-2008 00:00:00</t>
  </si>
  <si>
    <t>30985668</t>
  </si>
  <si>
    <t>ООО Энерго Сетевая Компания</t>
  </si>
  <si>
    <t>7453311871</t>
  </si>
  <si>
    <t>31262343</t>
  </si>
  <si>
    <t>ООО ЮУТЭК "ТеплоСервис"</t>
  </si>
  <si>
    <t>7452096075</t>
  </si>
  <si>
    <t>28870621</t>
  </si>
  <si>
    <t>ООО ЮжуралТеплоПрибор</t>
  </si>
  <si>
    <t>7451297847</t>
  </si>
  <si>
    <t>12-12-2014 00:00:00</t>
  </si>
  <si>
    <t>02-07-2020 00:00:00</t>
  </si>
  <si>
    <t>30796065</t>
  </si>
  <si>
    <t>ООО компания "ФинПромСтрой"</t>
  </si>
  <si>
    <t>7415060144</t>
  </si>
  <si>
    <t>31349881</t>
  </si>
  <si>
    <t>ООО"СкладСервис 74"</t>
  </si>
  <si>
    <t>7448210660</t>
  </si>
  <si>
    <t>07-03-2018 00:00:00</t>
  </si>
  <si>
    <t>31006008</t>
  </si>
  <si>
    <t>Общество с ограниченной ответственностью  "Тургеневский"</t>
  </si>
  <si>
    <t>7451377010</t>
  </si>
  <si>
    <t>28977292</t>
  </si>
  <si>
    <t>Общество с ограниченной ответственностью "ВЕКТОР"</t>
  </si>
  <si>
    <t>7458001094</t>
  </si>
  <si>
    <t>27-09-2013 00:00:00</t>
  </si>
  <si>
    <t>31006016</t>
  </si>
  <si>
    <t>Общество с ограниченной ответственностью "Теплосервис"</t>
  </si>
  <si>
    <t>7457006526</t>
  </si>
  <si>
    <t>27583534</t>
  </si>
  <si>
    <t>Общество с ограниченной ответственностью "Теплоснаб", г.Екатеринбург</t>
  </si>
  <si>
    <t>6658390400</t>
  </si>
  <si>
    <t>665801001</t>
  </si>
  <si>
    <t>28977307</t>
  </si>
  <si>
    <t>Общество с ограниченной ответственностью "УРАЛЭНЕРГОГРУПП"</t>
  </si>
  <si>
    <t>7457005226</t>
  </si>
  <si>
    <t>03-03-2015 00:00:00</t>
  </si>
  <si>
    <t>28871500</t>
  </si>
  <si>
    <t>Общество с ограниченной ответственностью "ЧЕСМЕНСКОЕ УПРАВЛЕНИЕ КОММУНАЛЬНОГО ХОЗЯЙСТВА"</t>
  </si>
  <si>
    <t>7458001560</t>
  </si>
  <si>
    <t>11-06-2014 00:00:00</t>
  </si>
  <si>
    <t>31006012</t>
  </si>
  <si>
    <t>Общество с ограниченной ответственностью "ЭНГЕКО-Сервис"</t>
  </si>
  <si>
    <t>7447272600</t>
  </si>
  <si>
    <t>28462423</t>
  </si>
  <si>
    <t>Общество с ограниченной ответственностью Производственная компания «Южуралмебель»</t>
  </si>
  <si>
    <t>7451099517</t>
  </si>
  <si>
    <t>28-05-2001 00:00:00</t>
  </si>
  <si>
    <t>29647774</t>
  </si>
  <si>
    <t>Общество с ограниченной ответственностю Индустриальный Парк "Станкомаш"</t>
  </si>
  <si>
    <t>7449059203</t>
  </si>
  <si>
    <t>05-02-2015 00:00:00</t>
  </si>
  <si>
    <t>26322744</t>
  </si>
  <si>
    <t>ПАО "Магнитогорский металлургический комбинат"</t>
  </si>
  <si>
    <t>7414003633</t>
  </si>
  <si>
    <t>17-10-1992 00:00:00</t>
  </si>
  <si>
    <t>26360953</t>
  </si>
  <si>
    <t>ПАО "Ростелеком" Челябинский филиал</t>
  </si>
  <si>
    <t>7707049388</t>
  </si>
  <si>
    <t>745343002</t>
  </si>
  <si>
    <t>09-09-2002 00:00:00</t>
  </si>
  <si>
    <t>26551662</t>
  </si>
  <si>
    <t>ПАО "Фортум"</t>
  </si>
  <si>
    <t>7203162698</t>
  </si>
  <si>
    <t>997150001</t>
  </si>
  <si>
    <t>01-12-2006 00:00:00</t>
  </si>
  <si>
    <t>26863812</t>
  </si>
  <si>
    <t>ПАО "Фортум" (Аргаяшская ТЭЦ)</t>
  </si>
  <si>
    <t>742202001</t>
  </si>
  <si>
    <t>26322812</t>
  </si>
  <si>
    <t>ПАО "ЧЗПСН-Профнастил"</t>
  </si>
  <si>
    <t>7447014976</t>
  </si>
  <si>
    <t>10-09-1993 00:00:00</t>
  </si>
  <si>
    <t>26360757</t>
  </si>
  <si>
    <t>ППиСП "Нижне-Санарское</t>
  </si>
  <si>
    <t>7439009242</t>
  </si>
  <si>
    <t>26361050</t>
  </si>
  <si>
    <t>Производственный отдел челябинского филиала ООО "МЕЧЕЛ-ЭНЕРГО"</t>
  </si>
  <si>
    <t>7722245108</t>
  </si>
  <si>
    <t>742032001</t>
  </si>
  <si>
    <t>26642794</t>
  </si>
  <si>
    <t>Путевая машинная станция № 173 Южно-Уральской дирекции по ремонту пути - структурного подразделения Центральной дирекции по ремонту пути - филиала ОАО "РЖД"</t>
  </si>
  <si>
    <t>740431030</t>
  </si>
  <si>
    <t>26841512</t>
  </si>
  <si>
    <t>Разделена от ("Копейский машиностроительный завод")</t>
  </si>
  <si>
    <t>7411005872</t>
  </si>
  <si>
    <t>26360784</t>
  </si>
  <si>
    <t>СК "Стройком"</t>
  </si>
  <si>
    <t>7447219170</t>
  </si>
  <si>
    <t>01-12-2014 00:00:00</t>
  </si>
  <si>
    <t>27637719</t>
  </si>
  <si>
    <t>СХПК "колхоз имени Шевченко"</t>
  </si>
  <si>
    <t>7443000362</t>
  </si>
  <si>
    <t>11-11-2002 00:00:00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</si>
  <si>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</si>
  <si>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</si>
  <si>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</si>
  <si>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</si>
  <si>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24-06-2011 00:00:00</t>
  </si>
  <si>
    <t>26847230</t>
  </si>
  <si>
    <t>ТСЖ "Кумысное"</t>
  </si>
  <si>
    <t>7418017203</t>
  </si>
  <si>
    <t>20-12-2010 00:00:00</t>
  </si>
  <si>
    <t>26489950</t>
  </si>
  <si>
    <t>Троицкая ГРЭС филиал ПАО "ОГК-2"</t>
  </si>
  <si>
    <t>2607018122</t>
  </si>
  <si>
    <t>26360791</t>
  </si>
  <si>
    <t>УК "Заречье"</t>
  </si>
  <si>
    <t>7448071582</t>
  </si>
  <si>
    <t>28-06-2013 00:00:00</t>
  </si>
  <si>
    <t>26360802</t>
  </si>
  <si>
    <t>УК "Ремжилзаказчик"</t>
  </si>
  <si>
    <t>7451225578</t>
  </si>
  <si>
    <t>26360707</t>
  </si>
  <si>
    <t>УМП "Малахит"</t>
  </si>
  <si>
    <t>7429010070</t>
  </si>
  <si>
    <t>26360710</t>
  </si>
  <si>
    <t>УМП ЖКХ "Межозерное"</t>
  </si>
  <si>
    <t>7429011242</t>
  </si>
  <si>
    <t>01-12-2008 00:00:00</t>
  </si>
  <si>
    <t>28869918</t>
  </si>
  <si>
    <t>Управляющая компания "Коммунальный центр"</t>
  </si>
  <si>
    <t>7401009691</t>
  </si>
  <si>
    <t>27637331</t>
  </si>
  <si>
    <t>ФГБУ "ФЦССХ" Минздрава России (г.Челябинск)</t>
  </si>
  <si>
    <t>7453215984</t>
  </si>
  <si>
    <t>29-03-2010 00:00:00</t>
  </si>
  <si>
    <t>26360753</t>
  </si>
  <si>
    <t>ФГКУ Комбинат "Уральский" Росрезерва</t>
  </si>
  <si>
    <t>7439004653</t>
  </si>
  <si>
    <t>21-10-2002 00:00:00</t>
  </si>
  <si>
    <t>26360573</t>
  </si>
  <si>
    <t>ФГКУ комбинат "Скала" Росрезерва</t>
  </si>
  <si>
    <t>7407000462</t>
  </si>
  <si>
    <t>29-12-2004 00:00:00</t>
  </si>
  <si>
    <t>26646798</t>
  </si>
  <si>
    <t>ФГКЭУ "Челябинская КЭЧ района"</t>
  </si>
  <si>
    <t>7453195329</t>
  </si>
  <si>
    <t>26360567</t>
  </si>
  <si>
    <t>ФГУП  "Приборостроительный завод"</t>
  </si>
  <si>
    <t>7405000428</t>
  </si>
  <si>
    <t>15-06-1994 00:00:00</t>
  </si>
  <si>
    <t>27989488</t>
  </si>
  <si>
    <t>ФГУП "Завод "Прибор"</t>
  </si>
  <si>
    <t>7448012587</t>
  </si>
  <si>
    <t>15-06-1998 00:00:00</t>
  </si>
  <si>
    <t>10-08-2016 00:00:00</t>
  </si>
  <si>
    <t>26360621</t>
  </si>
  <si>
    <t>ФГУП "Магнитогорское  авиапредприятие"</t>
  </si>
  <si>
    <t>7414001957</t>
  </si>
  <si>
    <t>17-09-1992 00:00:00</t>
  </si>
  <si>
    <t>26360669</t>
  </si>
  <si>
    <t>ФГУП "ПО "Маяк"</t>
  </si>
  <si>
    <t>7422000795</t>
  </si>
  <si>
    <t>01-07-2002 00:00:00</t>
  </si>
  <si>
    <t>26360587</t>
  </si>
  <si>
    <t>ФКУ ИК - 21 ГУФСИН России по Челябинской области</t>
  </si>
  <si>
    <t>7409001535</t>
  </si>
  <si>
    <t>12-04-2005 00:00:00</t>
  </si>
  <si>
    <t>28036794</t>
  </si>
  <si>
    <t>ФКУ ИК-1 ГУФСИН России по Челябинской области</t>
  </si>
  <si>
    <t>7411016017</t>
  </si>
  <si>
    <t>07-06-1999 00:00:00</t>
  </si>
  <si>
    <t>26360594</t>
  </si>
  <si>
    <t>ФКУ ИК-11 ГУФСИН России по Челябинской области</t>
  </si>
  <si>
    <t>7411015937</t>
  </si>
  <si>
    <t>26643469</t>
  </si>
  <si>
    <t>ФКУ ИК-18 ГУФСИН России по Челябинской области</t>
  </si>
  <si>
    <t>7445016047</t>
  </si>
  <si>
    <t>11-04-2005 00:00:00</t>
  </si>
  <si>
    <t>26360608</t>
  </si>
  <si>
    <t>ФКУЗ "Санаторий "Лесное озеро" МВД России" (переименован из ГУ "Санаторий "Лесное озеро" МВД России)</t>
  </si>
  <si>
    <t>7413003260</t>
  </si>
  <si>
    <t>18-10-2002 00:00:00</t>
  </si>
  <si>
    <t>26360811</t>
  </si>
  <si>
    <t>Федеральное государственное автономное образовательное учреждение высшего образования "Южно-Уральский Государственный университет" (национальный исследовательский университет)"</t>
  </si>
  <si>
    <t>7453019764</t>
  </si>
  <si>
    <t>30-07-2002 00:00:00</t>
  </si>
  <si>
    <t>26575851</t>
  </si>
  <si>
    <t>Федеральное государственное казенное учреждение  "Пограничное управление ФСБ России по Челябинской области"</t>
  </si>
  <si>
    <t>7453145261</t>
  </si>
  <si>
    <t>31235012</t>
  </si>
  <si>
    <t>Филиал "Санаторий "Чебаркульский" ФГБУ "СКК " Приволжский" МО РФ</t>
  </si>
  <si>
    <t>7420003536</t>
  </si>
  <si>
    <t>20-12-2002 00:00:00</t>
  </si>
  <si>
    <t>31521500</t>
  </si>
  <si>
    <t>Филиал АО "РИР" в г. Озерске</t>
  </si>
  <si>
    <t>741343001</t>
  </si>
  <si>
    <t>30914574</t>
  </si>
  <si>
    <t>Филиал ФГБУ "ЦЖКУ" МИНОБОРОНЫ РОССИИ (по ЦВО)</t>
  </si>
  <si>
    <t>7729314745</t>
  </si>
  <si>
    <t>667043001</t>
  </si>
  <si>
    <t>26645095</t>
  </si>
  <si>
    <t>Частное учреждение "Детский оздоровительный лагерь "Еланчик" ОАО "ЧТПЗ"</t>
  </si>
  <si>
    <t>7415033126</t>
  </si>
  <si>
    <t>06-06-2001 00:00:00</t>
  </si>
  <si>
    <t>27578996</t>
  </si>
  <si>
    <t>Чебаркульское  ПРСД</t>
  </si>
  <si>
    <t>7442005431</t>
  </si>
  <si>
    <t>26503104</t>
  </si>
  <si>
    <t>Челябинский филиал ООО "МЕЧЕЛ-ЭНЕРГО"</t>
  </si>
  <si>
    <t>745043001</t>
  </si>
  <si>
    <t>26360992</t>
  </si>
  <si>
    <t>Южно-Уральская дирекция по тепловодоснабжению - структурное подразделение Центральной дирекции по тепловодоснабжению - филиала ОАО "РЖД"</t>
  </si>
  <si>
    <t>744945004</t>
  </si>
  <si>
    <t>26361077</t>
  </si>
  <si>
    <t>филиал ОАО "Росспиртпром" "Златоустовский ликероводочный завод" (переименован от филиал ФГУП "Росспиртпром" "Златоустовский ликероводочный завод")</t>
  </si>
  <si>
    <t>7730605160</t>
  </si>
  <si>
    <t>740443001</t>
  </si>
  <si>
    <t>16-01-2009 00:00:00</t>
  </si>
  <si>
    <t>№</t>
  </si>
  <si>
    <t>Агаповский муниципальный район</t>
  </si>
  <si>
    <t>75603000</t>
  </si>
  <si>
    <t>Агаповское</t>
  </si>
  <si>
    <t>75603407</t>
  </si>
  <si>
    <t>Буранное</t>
  </si>
  <si>
    <t>75603411</t>
  </si>
  <si>
    <t>Желтинское</t>
  </si>
  <si>
    <t>75603422</t>
  </si>
  <si>
    <t>Магнитное</t>
  </si>
  <si>
    <t>75603433</t>
  </si>
  <si>
    <t>Наровчатское</t>
  </si>
  <si>
    <t>75603436</t>
  </si>
  <si>
    <t>Первомайское</t>
  </si>
  <si>
    <t>75603444</t>
  </si>
  <si>
    <t>Приморское</t>
  </si>
  <si>
    <t>75603455</t>
  </si>
  <si>
    <t>Светлогорское</t>
  </si>
  <si>
    <t>75603466</t>
  </si>
  <si>
    <t>Черниговское</t>
  </si>
  <si>
    <t>75603472</t>
  </si>
  <si>
    <t>Янгельское</t>
  </si>
  <si>
    <t>75603477</t>
  </si>
  <si>
    <t>Аргаяшский муниципальный район</t>
  </si>
  <si>
    <t>75606000</t>
  </si>
  <si>
    <t>Акбашевское</t>
  </si>
  <si>
    <t>75606410</t>
  </si>
  <si>
    <t>Аргаяшское</t>
  </si>
  <si>
    <t>75606412</t>
  </si>
  <si>
    <t>Аязгуловское</t>
  </si>
  <si>
    <t>75606420</t>
  </si>
  <si>
    <t>Байрамгуловское</t>
  </si>
  <si>
    <t>75606433</t>
  </si>
  <si>
    <t>Дербишевское</t>
  </si>
  <si>
    <t>75606440</t>
  </si>
  <si>
    <t>Ишалинское</t>
  </si>
  <si>
    <t>75606445</t>
  </si>
  <si>
    <t>Камышевское</t>
  </si>
  <si>
    <t>75606450</t>
  </si>
  <si>
    <t>Кузнецкое</t>
  </si>
  <si>
    <t>75606460</t>
  </si>
  <si>
    <t>Кулуевское</t>
  </si>
  <si>
    <t>75606470</t>
  </si>
  <si>
    <t>Норкинское</t>
  </si>
  <si>
    <t>75606480</t>
  </si>
  <si>
    <t>Худайбердинское</t>
  </si>
  <si>
    <t>75606490</t>
  </si>
  <si>
    <t>Яраткуловское</t>
  </si>
  <si>
    <t>75606498</t>
  </si>
  <si>
    <t>Ашинский муниципальный район</t>
  </si>
  <si>
    <t>75609000</t>
  </si>
  <si>
    <t>Биянское</t>
  </si>
  <si>
    <t>75609411</t>
  </si>
  <si>
    <t>Город Аша</t>
  </si>
  <si>
    <t>75609101</t>
  </si>
  <si>
    <t>Город Миньяр</t>
  </si>
  <si>
    <t>75609103</t>
  </si>
  <si>
    <t>Город Сим</t>
  </si>
  <si>
    <t>75609105</t>
  </si>
  <si>
    <t>Еральское</t>
  </si>
  <si>
    <t>75609422</t>
  </si>
  <si>
    <t>Илекское</t>
  </si>
  <si>
    <t>75609433</t>
  </si>
  <si>
    <t>Поселок Кропачево</t>
  </si>
  <si>
    <t>75609153</t>
  </si>
  <si>
    <t>Точильнинское</t>
  </si>
  <si>
    <t>75609444</t>
  </si>
  <si>
    <t>Укское</t>
  </si>
  <si>
    <t>75609477</t>
  </si>
  <si>
    <t>Брединский муниципальный район</t>
  </si>
  <si>
    <t>75612000</t>
  </si>
  <si>
    <t>Андреевское</t>
  </si>
  <si>
    <t>75612410</t>
  </si>
  <si>
    <t>Атамановское</t>
  </si>
  <si>
    <t>75612412</t>
  </si>
  <si>
    <t>Белокаменское</t>
  </si>
  <si>
    <t>75612420</t>
  </si>
  <si>
    <t>Боровское</t>
  </si>
  <si>
    <t>75612430</t>
  </si>
  <si>
    <t>Брединское</t>
  </si>
  <si>
    <t>75612432</t>
  </si>
  <si>
    <t>Калининское</t>
  </si>
  <si>
    <t>75612440</t>
  </si>
  <si>
    <t>Княженское</t>
  </si>
  <si>
    <t>75612450</t>
  </si>
  <si>
    <t>Комсомольское</t>
  </si>
  <si>
    <t>75612460</t>
  </si>
  <si>
    <t>Наследницкое</t>
  </si>
  <si>
    <t>75612470</t>
  </si>
  <si>
    <t>Павловское</t>
  </si>
  <si>
    <t>75612480</t>
  </si>
  <si>
    <t>Рымникское</t>
  </si>
  <si>
    <t>75612490</t>
  </si>
  <si>
    <t>Варненский муниципальный район</t>
  </si>
  <si>
    <t>75614000</t>
  </si>
  <si>
    <t>Алексеевское</t>
  </si>
  <si>
    <t>75614405</t>
  </si>
  <si>
    <t>Аятское</t>
  </si>
  <si>
    <t>75614410</t>
  </si>
  <si>
    <t>Бородиновское</t>
  </si>
  <si>
    <t>75614415</t>
  </si>
  <si>
    <t>Варненское</t>
  </si>
  <si>
    <t>75614420</t>
  </si>
  <si>
    <t>Казановское</t>
  </si>
  <si>
    <t>75614422</t>
  </si>
  <si>
    <t>Катенинское</t>
  </si>
  <si>
    <t>75614423</t>
  </si>
  <si>
    <t>Краснооктябрьское</t>
  </si>
  <si>
    <t>75614425</t>
  </si>
  <si>
    <t>Кулевчинское</t>
  </si>
  <si>
    <t>75614430</t>
  </si>
  <si>
    <t>Лейпцигское</t>
  </si>
  <si>
    <t>75614435</t>
  </si>
  <si>
    <t>Николаевское</t>
  </si>
  <si>
    <t>75614440</t>
  </si>
  <si>
    <t>Новоуральское</t>
  </si>
  <si>
    <t>75614445</t>
  </si>
  <si>
    <t>Покровское</t>
  </si>
  <si>
    <t>75614450</t>
  </si>
  <si>
    <t>Толстинское</t>
  </si>
  <si>
    <t>75614455</t>
  </si>
  <si>
    <t>Верхнеуральский муниципальный район</t>
  </si>
  <si>
    <t>75617000</t>
  </si>
  <si>
    <t>Город Верхнеуральск</t>
  </si>
  <si>
    <t>75617101</t>
  </si>
  <si>
    <t>Карагайское</t>
  </si>
  <si>
    <t>75617422</t>
  </si>
  <si>
    <t>Кирсинское</t>
  </si>
  <si>
    <t>75617433</t>
  </si>
  <si>
    <t>Краснинское</t>
  </si>
  <si>
    <t>75617444</t>
  </si>
  <si>
    <t>Петропавловское</t>
  </si>
  <si>
    <t>75617455</t>
  </si>
  <si>
    <t>Поселок Межозерный</t>
  </si>
  <si>
    <t>75617153</t>
  </si>
  <si>
    <t>Спасское</t>
  </si>
  <si>
    <t>75617466</t>
  </si>
  <si>
    <t>Степное</t>
  </si>
  <si>
    <t>75617477</t>
  </si>
  <si>
    <t>Сурменевское</t>
  </si>
  <si>
    <t>75617479</t>
  </si>
  <si>
    <t>Форштадское</t>
  </si>
  <si>
    <t>75617488</t>
  </si>
  <si>
    <t>Город Верхний Уфалей</t>
  </si>
  <si>
    <t>75706000</t>
  </si>
  <si>
    <t>Город Златоуст</t>
  </si>
  <si>
    <t>75712000</t>
  </si>
  <si>
    <t>Город Карабаш</t>
  </si>
  <si>
    <t>75715000</t>
  </si>
  <si>
    <t>Город Копейск</t>
  </si>
  <si>
    <t>75728000</t>
  </si>
  <si>
    <t>Город Кыштым</t>
  </si>
  <si>
    <t>75734000</t>
  </si>
  <si>
    <t>Город Магнитогорск</t>
  </si>
  <si>
    <t>75738000</t>
  </si>
  <si>
    <t>Город Миасс</t>
  </si>
  <si>
    <t>75742000</t>
  </si>
  <si>
    <t>Город Озерск (ЗАТО)</t>
  </si>
  <si>
    <t>75743000</t>
  </si>
  <si>
    <t>Город Снежинск (ЗАТО)</t>
  </si>
  <si>
    <t>75746000</t>
  </si>
  <si>
    <t>Город Трехгорный (ЗАТО)</t>
  </si>
  <si>
    <t>75707000</t>
  </si>
  <si>
    <t>Город Троицк</t>
  </si>
  <si>
    <t>75752000</t>
  </si>
  <si>
    <t>Город Усть-Катав</t>
  </si>
  <si>
    <t>75755000</t>
  </si>
  <si>
    <t>Город Чебаркуль</t>
  </si>
  <si>
    <t>75758000</t>
  </si>
  <si>
    <t>Город Челябинск</t>
  </si>
  <si>
    <t>75701000</t>
  </si>
  <si>
    <t>Калининский</t>
  </si>
  <si>
    <t>75701310</t>
  </si>
  <si>
    <t>Курчатовский</t>
  </si>
  <si>
    <t>75701315</t>
  </si>
  <si>
    <t>Ленинский</t>
  </si>
  <si>
    <t>75701320</t>
  </si>
  <si>
    <t>Металлургический</t>
  </si>
  <si>
    <t>75701330</t>
  </si>
  <si>
    <t>Советский</t>
  </si>
  <si>
    <t>75701370</t>
  </si>
  <si>
    <t>Тракторозаводский</t>
  </si>
  <si>
    <t>75701380</t>
  </si>
  <si>
    <t>Центральный</t>
  </si>
  <si>
    <t>75701390</t>
  </si>
  <si>
    <t>Город Южноуральск</t>
  </si>
  <si>
    <t>75764000</t>
  </si>
  <si>
    <t>Еманжелинский муниципальный район</t>
  </si>
  <si>
    <t>75619000</t>
  </si>
  <si>
    <t>Город Еманжелинск</t>
  </si>
  <si>
    <t>75619101</t>
  </si>
  <si>
    <t>Поселок Зауральский</t>
  </si>
  <si>
    <t>75619152</t>
  </si>
  <si>
    <t>Поселок Красногорский</t>
  </si>
  <si>
    <t>75619154</t>
  </si>
  <si>
    <t>Еткульский муниципальный район</t>
  </si>
  <si>
    <t>75620000</t>
  </si>
  <si>
    <t>Бектышское</t>
  </si>
  <si>
    <t>75620408</t>
  </si>
  <si>
    <t>Белоносовское</t>
  </si>
  <si>
    <t>75620410</t>
  </si>
  <si>
    <t>Белоусовское</t>
  </si>
  <si>
    <t>75620412</t>
  </si>
  <si>
    <t>Еманжелинское</t>
  </si>
  <si>
    <t>75620420</t>
  </si>
  <si>
    <t>Еткульское</t>
  </si>
  <si>
    <t>75620430</t>
  </si>
  <si>
    <t>Каратабанское</t>
  </si>
  <si>
    <t>75620440</t>
  </si>
  <si>
    <t>Коелгинское</t>
  </si>
  <si>
    <t>75620450</t>
  </si>
  <si>
    <t>Лебедевское</t>
  </si>
  <si>
    <t>75620460</t>
  </si>
  <si>
    <t>Новобатуринское</t>
  </si>
  <si>
    <t>75620465</t>
  </si>
  <si>
    <t>Печенкинское</t>
  </si>
  <si>
    <t>75620470</t>
  </si>
  <si>
    <t>Пискловское</t>
  </si>
  <si>
    <t>75620480</t>
  </si>
  <si>
    <t>Селезянское</t>
  </si>
  <si>
    <t>75620490</t>
  </si>
  <si>
    <t>Карталинский муниципальный район</t>
  </si>
  <si>
    <t>75623000</t>
  </si>
  <si>
    <t>Анненское</t>
  </si>
  <si>
    <t>75623405</t>
  </si>
  <si>
    <t>Варшавское</t>
  </si>
  <si>
    <t>75623410</t>
  </si>
  <si>
    <t>Великопетровское</t>
  </si>
  <si>
    <t>75623415</t>
  </si>
  <si>
    <t>Город Карталы</t>
  </si>
  <si>
    <t>75623101</t>
  </si>
  <si>
    <t>Еленинское</t>
  </si>
  <si>
    <t>75623420</t>
  </si>
  <si>
    <t>Мичуринское</t>
  </si>
  <si>
    <t>75623425</t>
  </si>
  <si>
    <t>Неплюевское</t>
  </si>
  <si>
    <t>75623428</t>
  </si>
  <si>
    <t>Полтавское</t>
  </si>
  <si>
    <t>75623435</t>
  </si>
  <si>
    <t>Снежненское</t>
  </si>
  <si>
    <t>75623440</t>
  </si>
  <si>
    <t>Сухореченское</t>
  </si>
  <si>
    <t>75623445</t>
  </si>
  <si>
    <t>Южно-Степное</t>
  </si>
  <si>
    <t>75623450</t>
  </si>
  <si>
    <t>Каслинский муниципальный район</t>
  </si>
  <si>
    <t>75626000</t>
  </si>
  <si>
    <t>Багарякское</t>
  </si>
  <si>
    <t>75626405</t>
  </si>
  <si>
    <t>Береговое</t>
  </si>
  <si>
    <t>75626410</t>
  </si>
  <si>
    <t>Булзинское</t>
  </si>
  <si>
    <t>75626415</t>
  </si>
  <si>
    <t>Воздвиженское сельское поселение</t>
  </si>
  <si>
    <t>75626420</t>
  </si>
  <si>
    <t>Город Касли</t>
  </si>
  <si>
    <t>75626101</t>
  </si>
  <si>
    <t>Григорьевское сельское поселение</t>
  </si>
  <si>
    <t>75626425</t>
  </si>
  <si>
    <t>Маукское</t>
  </si>
  <si>
    <t>75626430</t>
  </si>
  <si>
    <t>Огневское</t>
  </si>
  <si>
    <t>75626435</t>
  </si>
  <si>
    <t>Поселок Вишневогорск</t>
  </si>
  <si>
    <t>75626153</t>
  </si>
  <si>
    <t>Тюбукское</t>
  </si>
  <si>
    <t>75626440</t>
  </si>
  <si>
    <t>Шабуровское</t>
  </si>
  <si>
    <t>75626445</t>
  </si>
  <si>
    <t>Катав-Ивановский муниципальный район</t>
  </si>
  <si>
    <t>75629000</t>
  </si>
  <si>
    <t>Бедярышское</t>
  </si>
  <si>
    <t>75629411</t>
  </si>
  <si>
    <t>Верх-Катавское</t>
  </si>
  <si>
    <t>75629422</t>
  </si>
  <si>
    <t>Город Катав-Ивановск</t>
  </si>
  <si>
    <t>75629101</t>
  </si>
  <si>
    <t>Город Юрюзань</t>
  </si>
  <si>
    <t>75629116</t>
  </si>
  <si>
    <t>Лесное</t>
  </si>
  <si>
    <t>75629430</t>
  </si>
  <si>
    <t>Месединское</t>
  </si>
  <si>
    <t>75629433</t>
  </si>
  <si>
    <t>Орловское</t>
  </si>
  <si>
    <t>75629451</t>
  </si>
  <si>
    <t>Серпиевское</t>
  </si>
  <si>
    <t>75629455</t>
  </si>
  <si>
    <t>Тюлюкское</t>
  </si>
  <si>
    <t>75629477</t>
  </si>
  <si>
    <t>Кизильский муниципальный район</t>
  </si>
  <si>
    <t>75632000</t>
  </si>
  <si>
    <t>Богдановское</t>
  </si>
  <si>
    <t>75632410</t>
  </si>
  <si>
    <t>Гранитное</t>
  </si>
  <si>
    <t>75632420</t>
  </si>
  <si>
    <t>Зингейское</t>
  </si>
  <si>
    <t>75632430</t>
  </si>
  <si>
    <t>Измайловское</t>
  </si>
  <si>
    <t>75632440</t>
  </si>
  <si>
    <t>Карабулакское</t>
  </si>
  <si>
    <t>75632443</t>
  </si>
  <si>
    <t>Кацбахское</t>
  </si>
  <si>
    <t>75632446</t>
  </si>
  <si>
    <t>Кизильское</t>
  </si>
  <si>
    <t>75632450</t>
  </si>
  <si>
    <t>Новоершовское</t>
  </si>
  <si>
    <t>75632456</t>
  </si>
  <si>
    <t>Новопокровское</t>
  </si>
  <si>
    <t>75632458</t>
  </si>
  <si>
    <t>Обручевское</t>
  </si>
  <si>
    <t>75632460</t>
  </si>
  <si>
    <t>Полоцкое</t>
  </si>
  <si>
    <t>75632470</t>
  </si>
  <si>
    <t>Путь Октября</t>
  </si>
  <si>
    <t>75632480</t>
  </si>
  <si>
    <t>Сыртинское</t>
  </si>
  <si>
    <t>75632490</t>
  </si>
  <si>
    <t>Уральское</t>
  </si>
  <si>
    <t>75632493</t>
  </si>
  <si>
    <t>Коркинский муниципальный район</t>
  </si>
  <si>
    <t>75633000</t>
  </si>
  <si>
    <t>Город Коркино</t>
  </si>
  <si>
    <t>75633101</t>
  </si>
  <si>
    <t>Поселок Первомайский</t>
  </si>
  <si>
    <t>75633154</t>
  </si>
  <si>
    <t>Розинское</t>
  </si>
  <si>
    <t>75633156</t>
  </si>
  <si>
    <t>Красноармейский муниципальный район</t>
  </si>
  <si>
    <t>75634000</t>
  </si>
  <si>
    <t>Алабугское</t>
  </si>
  <si>
    <t>75634405</t>
  </si>
  <si>
    <t>Баландинское</t>
  </si>
  <si>
    <t>75634408</t>
  </si>
  <si>
    <t>Березовское</t>
  </si>
  <si>
    <t>75634410</t>
  </si>
  <si>
    <t>Бродокалмакское</t>
  </si>
  <si>
    <t>75634415</t>
  </si>
  <si>
    <t>Дубровское</t>
  </si>
  <si>
    <t>75634417</t>
  </si>
  <si>
    <t>Канашевское</t>
  </si>
  <si>
    <t>75634420</t>
  </si>
  <si>
    <t>Козыревское</t>
  </si>
  <si>
    <t>75634425</t>
  </si>
  <si>
    <t>Лазурненское</t>
  </si>
  <si>
    <t>75634430</t>
  </si>
  <si>
    <t>Луговское</t>
  </si>
  <si>
    <t>75634435</t>
  </si>
  <si>
    <t>Миасское</t>
  </si>
  <si>
    <t>75634440</t>
  </si>
  <si>
    <t>Озерное</t>
  </si>
  <si>
    <t>75634445</t>
  </si>
  <si>
    <t>Русско-Теченское</t>
  </si>
  <si>
    <t>75634450</t>
  </si>
  <si>
    <t>Сугоякское</t>
  </si>
  <si>
    <t>75634455</t>
  </si>
  <si>
    <t>Теренкульское</t>
  </si>
  <si>
    <t>75634457</t>
  </si>
  <si>
    <t>Шумовское</t>
  </si>
  <si>
    <t>75634460</t>
  </si>
  <si>
    <t>Кунашакский муниципальный район</t>
  </si>
  <si>
    <t>75636000</t>
  </si>
  <si>
    <t>Ашировское</t>
  </si>
  <si>
    <t>75636410</t>
  </si>
  <si>
    <t>Буринское</t>
  </si>
  <si>
    <t>75636420</t>
  </si>
  <si>
    <t>Кунашакское</t>
  </si>
  <si>
    <t>75636430</t>
  </si>
  <si>
    <t>Куяшское</t>
  </si>
  <si>
    <t>75636440</t>
  </si>
  <si>
    <t>Муслюмовское</t>
  </si>
  <si>
    <t>75636450</t>
  </si>
  <si>
    <t>Саринское</t>
  </si>
  <si>
    <t>75636460</t>
  </si>
  <si>
    <t>Урукульское</t>
  </si>
  <si>
    <t>75636470</t>
  </si>
  <si>
    <t>Усть-Багарякское</t>
  </si>
  <si>
    <t>75636480</t>
  </si>
  <si>
    <t>Халитовское</t>
  </si>
  <si>
    <t>75636490</t>
  </si>
  <si>
    <t>Кусинский муниципальный район</t>
  </si>
  <si>
    <t>75638000</t>
  </si>
  <si>
    <t>Город Куса</t>
  </si>
  <si>
    <t>75638101</t>
  </si>
  <si>
    <t>Злоказавское</t>
  </si>
  <si>
    <t>75638411</t>
  </si>
  <si>
    <t>Медведевское</t>
  </si>
  <si>
    <t>75638422</t>
  </si>
  <si>
    <t>75638433</t>
  </si>
  <si>
    <t>Поселок Магнитка</t>
  </si>
  <si>
    <t>75638153</t>
  </si>
  <si>
    <t>Нагайбакский муниципальный район</t>
  </si>
  <si>
    <t>75642000</t>
  </si>
  <si>
    <t>Арсинское</t>
  </si>
  <si>
    <t>75642410</t>
  </si>
  <si>
    <t>Балканское</t>
  </si>
  <si>
    <t>75642420</t>
  </si>
  <si>
    <t>Кассельское</t>
  </si>
  <si>
    <t>75642430</t>
  </si>
  <si>
    <t>Куликовское</t>
  </si>
  <si>
    <t>75642440</t>
  </si>
  <si>
    <t>Нагайбакское</t>
  </si>
  <si>
    <t>75642450</t>
  </si>
  <si>
    <t>Остроленское</t>
  </si>
  <si>
    <t>75642460</t>
  </si>
  <si>
    <t>Парижское</t>
  </si>
  <si>
    <t>75642470</t>
  </si>
  <si>
    <t>Переселенческое</t>
  </si>
  <si>
    <t>75642480</t>
  </si>
  <si>
    <t>Поселок Южный</t>
  </si>
  <si>
    <t>75642154</t>
  </si>
  <si>
    <t>Фершампенуазское</t>
  </si>
  <si>
    <t>75642490</t>
  </si>
  <si>
    <t>Нязепетровский муниципальный район</t>
  </si>
  <si>
    <t>75644000</t>
  </si>
  <si>
    <t>Город Нязепетровск</t>
  </si>
  <si>
    <t>75644101</t>
  </si>
  <si>
    <t>Гривенское</t>
  </si>
  <si>
    <t>75644411</t>
  </si>
  <si>
    <t>Кургинское</t>
  </si>
  <si>
    <t>75644422</t>
  </si>
  <si>
    <t>Ункурдинское</t>
  </si>
  <si>
    <t>75644433</t>
  </si>
  <si>
    <t>Шемахинское</t>
  </si>
  <si>
    <t>75644444</t>
  </si>
  <si>
    <t>Октябрьский муниципальный район</t>
  </si>
  <si>
    <t>75647000</t>
  </si>
  <si>
    <t>Боровое</t>
  </si>
  <si>
    <t>75647405</t>
  </si>
  <si>
    <t>Каракульское</t>
  </si>
  <si>
    <t>75647410</t>
  </si>
  <si>
    <t>Кочердыкское</t>
  </si>
  <si>
    <t>75647415</t>
  </si>
  <si>
    <t>Крутоярское</t>
  </si>
  <si>
    <t>75647420</t>
  </si>
  <si>
    <t>Лысковское</t>
  </si>
  <si>
    <t>75647425</t>
  </si>
  <si>
    <t>Маякское</t>
  </si>
  <si>
    <t>75647430</t>
  </si>
  <si>
    <t>Мяконькское</t>
  </si>
  <si>
    <t>75647435</t>
  </si>
  <si>
    <t>Никольское</t>
  </si>
  <si>
    <t>75647440</t>
  </si>
  <si>
    <t>Октябрьское</t>
  </si>
  <si>
    <t>75647445</t>
  </si>
  <si>
    <t>Подовинное</t>
  </si>
  <si>
    <t>75647450</t>
  </si>
  <si>
    <t>Свободненское</t>
  </si>
  <si>
    <t>75647455</t>
  </si>
  <si>
    <t>Уйско-Чебаркульское</t>
  </si>
  <si>
    <t>75647460</t>
  </si>
  <si>
    <t>Чудиновское</t>
  </si>
  <si>
    <t>75647465</t>
  </si>
  <si>
    <t>Пластовский муниципальный район</t>
  </si>
  <si>
    <t>75648000</t>
  </si>
  <si>
    <t>Борисовское</t>
  </si>
  <si>
    <t>75648403</t>
  </si>
  <si>
    <t>Город Пласт</t>
  </si>
  <si>
    <t>75648101</t>
  </si>
  <si>
    <t>Демаринское</t>
  </si>
  <si>
    <t>75648406</t>
  </si>
  <si>
    <t>Кочкарское</t>
  </si>
  <si>
    <t>75648409</t>
  </si>
  <si>
    <t>Степнинское</t>
  </si>
  <si>
    <t>75648420</t>
  </si>
  <si>
    <t>Поселок Локомотивный (ЗАТО)</t>
  </si>
  <si>
    <t>75759000</t>
  </si>
  <si>
    <t>Саткинский муниципальный район</t>
  </si>
  <si>
    <t>75649000</t>
  </si>
  <si>
    <t>Айлинское</t>
  </si>
  <si>
    <t>75649411</t>
  </si>
  <si>
    <t>Город Бакал</t>
  </si>
  <si>
    <t>75649103</t>
  </si>
  <si>
    <t>Город Сатка</t>
  </si>
  <si>
    <t>75649101</t>
  </si>
  <si>
    <t>Поселок Бердяуш</t>
  </si>
  <si>
    <t>75649153</t>
  </si>
  <si>
    <t>Поселок Межевой</t>
  </si>
  <si>
    <t>75649158</t>
  </si>
  <si>
    <t>Поселок Сулея</t>
  </si>
  <si>
    <t>75649162</t>
  </si>
  <si>
    <t>Романовское сельское поселение</t>
  </si>
  <si>
    <t>75649433</t>
  </si>
  <si>
    <t>Сосновский муниципальный район</t>
  </si>
  <si>
    <t>75652000</t>
  </si>
  <si>
    <t>Алишевское</t>
  </si>
  <si>
    <t>75652405</t>
  </si>
  <si>
    <t>Архангельское</t>
  </si>
  <si>
    <t>75652406</t>
  </si>
  <si>
    <t>Вознесенское</t>
  </si>
  <si>
    <t>75652408</t>
  </si>
  <si>
    <t>Долгодеревенское</t>
  </si>
  <si>
    <t>75652410</t>
  </si>
  <si>
    <t>Есаульское</t>
  </si>
  <si>
    <t>75652415</t>
  </si>
  <si>
    <t>Краснопольское</t>
  </si>
  <si>
    <t>75652420</t>
  </si>
  <si>
    <t>Кременкульское</t>
  </si>
  <si>
    <t>75652425</t>
  </si>
  <si>
    <t>Мирненское</t>
  </si>
  <si>
    <t>75652430</t>
  </si>
  <si>
    <t>Новый Кременкуль</t>
  </si>
  <si>
    <t>75652432</t>
  </si>
  <si>
    <t>Полетаевское</t>
  </si>
  <si>
    <t>75652434</t>
  </si>
  <si>
    <t>Рощинское</t>
  </si>
  <si>
    <t>75652435</t>
  </si>
  <si>
    <t>Саккуловское</t>
  </si>
  <si>
    <t>75652440</t>
  </si>
  <si>
    <t>Саргазинское</t>
  </si>
  <si>
    <t>75652445</t>
  </si>
  <si>
    <t>Солнечное</t>
  </si>
  <si>
    <t>75652450</t>
  </si>
  <si>
    <t>Теченское</t>
  </si>
  <si>
    <t>75652452</t>
  </si>
  <si>
    <t>Томинское</t>
  </si>
  <si>
    <t>75652455</t>
  </si>
  <si>
    <t>Троицкий муниципальный район</t>
  </si>
  <si>
    <t>75654000</t>
  </si>
  <si>
    <t>Белозерское</t>
  </si>
  <si>
    <t>75654405</t>
  </si>
  <si>
    <t>Бобровское</t>
  </si>
  <si>
    <t>75654410</t>
  </si>
  <si>
    <t>Дробышевское</t>
  </si>
  <si>
    <t>75654415</t>
  </si>
  <si>
    <t>Карсинское</t>
  </si>
  <si>
    <t>75654422</t>
  </si>
  <si>
    <t>Ключевское</t>
  </si>
  <si>
    <t>75654425</t>
  </si>
  <si>
    <t>Клястицкое</t>
  </si>
  <si>
    <t>75654430</t>
  </si>
  <si>
    <t>Кособродское</t>
  </si>
  <si>
    <t>75654435</t>
  </si>
  <si>
    <t>Нижнесанарское</t>
  </si>
  <si>
    <t>75654440</t>
  </si>
  <si>
    <t>Новомирское</t>
  </si>
  <si>
    <t>75654443</t>
  </si>
  <si>
    <t>Песчанское</t>
  </si>
  <si>
    <t>75654445</t>
  </si>
  <si>
    <t>Родниковское</t>
  </si>
  <si>
    <t>75654450</t>
  </si>
  <si>
    <t>Троицко-Совхозное</t>
  </si>
  <si>
    <t>75654460</t>
  </si>
  <si>
    <t>Шантаринское</t>
  </si>
  <si>
    <t>75654463</t>
  </si>
  <si>
    <t>Яснополянское</t>
  </si>
  <si>
    <t>75654465</t>
  </si>
  <si>
    <t>Увельский муниципальный район</t>
  </si>
  <si>
    <t>75655000</t>
  </si>
  <si>
    <t>Каменское</t>
  </si>
  <si>
    <t>75655411</t>
  </si>
  <si>
    <t>Кичигинское</t>
  </si>
  <si>
    <t>75655422</t>
  </si>
  <si>
    <t>Красносельское</t>
  </si>
  <si>
    <t>75655433</t>
  </si>
  <si>
    <t>Мордвиновское</t>
  </si>
  <si>
    <t>75655438</t>
  </si>
  <si>
    <t>Петровское</t>
  </si>
  <si>
    <t>75655444</t>
  </si>
  <si>
    <t>Половинское</t>
  </si>
  <si>
    <t>75655455</t>
  </si>
  <si>
    <t>Рождественское</t>
  </si>
  <si>
    <t>75655466</t>
  </si>
  <si>
    <t>Увельское</t>
  </si>
  <si>
    <t>75655472</t>
  </si>
  <si>
    <t>Хомутининское</t>
  </si>
  <si>
    <t>75655477</t>
  </si>
  <si>
    <t>Хуторское</t>
  </si>
  <si>
    <t>75655488</t>
  </si>
  <si>
    <t>Уйский муниципальный район</t>
  </si>
  <si>
    <t>75656000</t>
  </si>
  <si>
    <t>Аминевское</t>
  </si>
  <si>
    <t>75656411</t>
  </si>
  <si>
    <t>Беловское</t>
  </si>
  <si>
    <t>75656422</t>
  </si>
  <si>
    <t>Вандышевское</t>
  </si>
  <si>
    <t>75656433</t>
  </si>
  <si>
    <t>Кидышевское</t>
  </si>
  <si>
    <t>75656444</t>
  </si>
  <si>
    <t>Кумлякское</t>
  </si>
  <si>
    <t>75656446</t>
  </si>
  <si>
    <t>Ларинское</t>
  </si>
  <si>
    <t>75656455</t>
  </si>
  <si>
    <t>Масловское</t>
  </si>
  <si>
    <t>75656460</t>
  </si>
  <si>
    <t>Нижнеуцелемовское</t>
  </si>
  <si>
    <t>75656466</t>
  </si>
  <si>
    <t>75656408</t>
  </si>
  <si>
    <t>Соколовское</t>
  </si>
  <si>
    <t>75656477</t>
  </si>
  <si>
    <t>Уйское</t>
  </si>
  <si>
    <t>75656488</t>
  </si>
  <si>
    <t>Чебаркульский муниципальный район</t>
  </si>
  <si>
    <t>75657000</t>
  </si>
  <si>
    <t>Бишкильское</t>
  </si>
  <si>
    <t>75657411</t>
  </si>
  <si>
    <t>Варламовское</t>
  </si>
  <si>
    <t>75657415</t>
  </si>
  <si>
    <t>Кундравинское</t>
  </si>
  <si>
    <t>75657425</t>
  </si>
  <si>
    <t>Непряхинское</t>
  </si>
  <si>
    <t>75657440</t>
  </si>
  <si>
    <t>Сарафановское</t>
  </si>
  <si>
    <t>75657450</t>
  </si>
  <si>
    <t>Тимирязевское</t>
  </si>
  <si>
    <t>75657455</t>
  </si>
  <si>
    <t>Травниковское</t>
  </si>
  <si>
    <t>75657460</t>
  </si>
  <si>
    <t>Филимоновское</t>
  </si>
  <si>
    <t>75657470</t>
  </si>
  <si>
    <t>Шахматовское</t>
  </si>
  <si>
    <t>75657490</t>
  </si>
  <si>
    <t>Чесменский муниципальный район</t>
  </si>
  <si>
    <t>75659000</t>
  </si>
  <si>
    <t>Березинское</t>
  </si>
  <si>
    <t>75659410</t>
  </si>
  <si>
    <t>Калиновское</t>
  </si>
  <si>
    <t>75659430</t>
  </si>
  <si>
    <t>75659438</t>
  </si>
  <si>
    <t>Новоукраинское</t>
  </si>
  <si>
    <t>75659440</t>
  </si>
  <si>
    <t>Редутовское</t>
  </si>
  <si>
    <t>75659442</t>
  </si>
  <si>
    <t>Светловское</t>
  </si>
  <si>
    <t>75659420</t>
  </si>
  <si>
    <t>Тарасовское</t>
  </si>
  <si>
    <t>75659445</t>
  </si>
  <si>
    <t>Тарутинское</t>
  </si>
  <si>
    <t>75659450</t>
  </si>
  <si>
    <t>Углицкое</t>
  </si>
  <si>
    <t>75659460</t>
  </si>
  <si>
    <t>Цвиллингское</t>
  </si>
  <si>
    <t>75659470</t>
  </si>
  <si>
    <t>Черноборское</t>
  </si>
  <si>
    <t>75659480</t>
  </si>
  <si>
    <t>Чесменское</t>
  </si>
  <si>
    <t>75659490</t>
  </si>
  <si>
    <t>МО_ОКТМО</t>
  </si>
  <si>
    <t>Производство тепловой энергии. Некомбинированная выработка</t>
  </si>
  <si>
    <t>Производство тепловой энергии. Комбинированная выработка с уст. мощностью производства электрической энергии менее 25 МВт</t>
  </si>
  <si>
    <t>Производство тепловой энергии. Комбинированная выработка с уст. мощностью производства электрической энергии 25 МВт и более</t>
  </si>
  <si>
    <t>Производство. Теплоноситель</t>
  </si>
  <si>
    <t>Передача. Тепловая энергия</t>
  </si>
  <si>
    <t>Передача. Теплоноситель</t>
  </si>
  <si>
    <t>Сбыт. Тепловая энергия</t>
  </si>
  <si>
    <t>Сбыт. Теплоноситель</t>
  </si>
  <si>
    <t>Подключение (технологическое присоединение) к системе теплоснабжения</t>
  </si>
  <si>
    <t>Поддержание резервной тепловой мощности при отсутствии потребления тепловой энергии</t>
  </si>
  <si>
    <t>4190415</t>
  </si>
  <si>
    <t>Добавить вид деятельности</t>
  </si>
  <si>
    <t>456825 Челябинская область Каслинский район посёлок Вишневогорск улица Ленина дом 61</t>
  </si>
  <si>
    <t>Коньков</t>
  </si>
  <si>
    <t>Геннадий</t>
  </si>
  <si>
    <t>Николаевич</t>
  </si>
  <si>
    <t>(35149) 3-42-21</t>
  </si>
  <si>
    <t>gok74@mail.ru</t>
  </si>
  <si>
    <t>1027400728552</t>
  </si>
  <si>
    <t>17.07.2002</t>
  </si>
  <si>
    <t>Инспекция МНС России по г.Касли Челябинской области</t>
  </si>
  <si>
    <t>Черкасов Михаил Васильевич</t>
  </si>
  <si>
    <t>Главный энергетик</t>
  </si>
  <si>
    <t>Черкасов</t>
  </si>
  <si>
    <t>Михаил</t>
  </si>
  <si>
    <t>Васильевич</t>
  </si>
  <si>
    <t>Непубличное акционерное общество "Вишневогорский горно-обогатительный комбинат"</t>
  </si>
  <si>
    <t>www.vishgok.ru</t>
  </si>
  <si>
    <t>c 00:00 до 23:59</t>
  </si>
  <si>
    <t>c 08:00 до 17:00</t>
  </si>
  <si>
    <t>Система теплоснабжения п.Вишневогорск</t>
  </si>
  <si>
    <t>Производство тепловой энергии. Некомбинированная выработка; Передача. Тепловая энергия; Сбыт. Тепловая энергия; Подключение (технологическое присоединение) к системе теплоснабжения</t>
  </si>
  <si>
    <t>О</t>
  </si>
  <si>
    <t>Поселок Вишневогорск (75626153)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</si>
</sst>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\ &quot;₽&quot;_-;\-* #,##0\ &quot;₽&quot;_-;_-* &quot;-&quot;\ &quot;₽&quot;_-;_-@_-"/>
    <numFmt numFmtId="165" formatCode="_-* #,##0\ _₽_-;\-* #,##0\ _₽_-;_-* &quot;-&quot;\ _₽_-;_-@_-"/>
    <numFmt numFmtId="166" formatCode="_-* #,##0.00\ &quot;₽&quot;_-;\-* #,##0.00\ &quot;₽&quot;_-;_-* &quot;-&quot;??\ &quot;₽&quot;_-;_-@_-"/>
    <numFmt numFmtId="167" formatCode="_-* #,##0.00\ _₽_-;\-* #,##0.00\ _₽_-;_-* &quot;-&quot;??\ _₽_-;_-@_-"/>
    <numFmt numFmtId="168" formatCode="&quot;$&quot;#,##0_);[Red]\(&quot;$&quot;#,##0\)"/>
    <numFmt numFmtId="169" formatCode="#,##0.000"/>
    <numFmt numFmtId="170" formatCode="_-* #,##0.00[$€-1]_-;\-* #,##0.00[$€-1]_-;_-* &quot;-&quot;??[$€-1]_-"/>
    <numFmt numFmtId="171" formatCode="#,##0.0"/>
    <numFmt numFmtId="172" formatCode="#,##0.0000"/>
  </numFmts>
  <fonts count="108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09">
    <xf numFmtId="49" fontId="0" fillId="0" borderId="0" applyBorder="0">
      <alignment vertical="top"/>
    </xf>
    <xf numFmtId="0" fontId="2" fillId="0" borderId="0"/>
    <xf numFmtId="170" fontId="2" fillId="0" borderId="0"/>
    <xf numFmtId="0" fontId="45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8" fontId="3" fillId="0" borderId="0" applyFont="0" applyFill="0" applyBorder="0" applyAlignment="0" applyProtection="0"/>
    <xf numFmtId="171" fontId="5" fillId="2" borderId="0">
      <protection locked="0"/>
    </xf>
    <xf numFmtId="0" fontId="15" fillId="0" borderId="0" applyFill="0" applyBorder="0" applyProtection="0">
      <alignment vertical="center"/>
    </xf>
    <xf numFmtId="169" fontId="5" fillId="2" borderId="0">
      <protection locked="0"/>
    </xf>
    <xf numFmtId="172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4" fillId="4" borderId="2" applyNumberFormat="0">
      <alignment horizontal="center" vertical="center"/>
    </xf>
    <xf numFmtId="0" fontId="13" fillId="5" borderId="1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0" fontId="22" fillId="0" borderId="0"/>
    <xf numFmtId="0" fontId="1" fillId="0" borderId="0"/>
    <xf numFmtId="0" fontId="1" fillId="0" borderId="0"/>
    <xf numFmtId="0" fontId="43" fillId="7" borderId="0" applyNumberFormat="0" applyBorder="0" applyAlignment="0">
      <alignment horizontal="left" vertical="center"/>
    </xf>
    <xf numFmtId="49" fontId="43" fillId="0" borderId="0" applyBorder="0">
      <alignment vertical="top"/>
    </xf>
    <xf numFmtId="49" fontId="5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3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8" fillId="0" borderId="0"/>
    <xf numFmtId="0" fontId="48" fillId="0" borderId="0"/>
    <xf numFmtId="0" fontId="22" fillId="0" borderId="0"/>
    <xf numFmtId="0" fontId="92" fillId="0" borderId="0" applyNumberFormat="0" applyFill="0" applyBorder="0" applyAlignment="0" applyProtection="0"/>
    <xf numFmtId="0" fontId="93" fillId="0" borderId="39" applyNumberFormat="0" applyFill="0" applyAlignment="0" applyProtection="0"/>
    <xf numFmtId="0" fontId="94" fillId="0" borderId="40" applyNumberFormat="0" applyFill="0" applyAlignment="0" applyProtection="0"/>
    <xf numFmtId="0" fontId="95" fillId="0" borderId="41" applyNumberFormat="0" applyFill="0" applyAlignment="0" applyProtection="0"/>
    <xf numFmtId="0" fontId="95" fillId="0" borderId="0" applyNumberFormat="0" applyFill="0" applyBorder="0" applyAlignment="0" applyProtection="0"/>
    <xf numFmtId="0" fontId="96" fillId="17" borderId="0" applyNumberFormat="0" applyBorder="0" applyAlignment="0" applyProtection="0"/>
    <xf numFmtId="0" fontId="97" fillId="18" borderId="0" applyNumberFormat="0" applyBorder="0" applyAlignment="0" applyProtection="0"/>
    <xf numFmtId="0" fontId="98" fillId="19" borderId="0" applyNumberFormat="0" applyBorder="0" applyAlignment="0" applyProtection="0"/>
    <xf numFmtId="0" fontId="99" fillId="20" borderId="42" applyNumberFormat="0" applyAlignment="0" applyProtection="0"/>
    <xf numFmtId="0" fontId="100" fillId="20" borderId="43" applyNumberFormat="0" applyAlignment="0" applyProtection="0"/>
    <xf numFmtId="0" fontId="101" fillId="0" borderId="44" applyNumberFormat="0" applyFill="0" applyAlignment="0" applyProtection="0"/>
    <xf numFmtId="0" fontId="102" fillId="21" borderId="45" applyNumberFormat="0" applyAlignment="0" applyProtection="0"/>
    <xf numFmtId="0" fontId="103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4" fillId="0" borderId="0" applyNumberFormat="0" applyFill="0" applyBorder="0" applyAlignment="0" applyProtection="0"/>
    <xf numFmtId="0" fontId="105" fillId="0" borderId="47" applyNumberFormat="0" applyFill="0" applyAlignment="0" applyProtection="0"/>
    <xf numFmtId="0" fontId="106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1" borderId="0" applyNumberFormat="0" applyBorder="0" applyAlignment="0" applyProtection="0"/>
    <xf numFmtId="0" fontId="78" fillId="32" borderId="0" applyNumberFormat="0" applyBorder="0" applyAlignment="0" applyProtection="0"/>
    <xf numFmtId="0" fontId="78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78" fillId="36" borderId="0" applyNumberFormat="0" applyBorder="0" applyAlignment="0" applyProtection="0"/>
    <xf numFmtId="0" fontId="78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78" fillId="40" borderId="0" applyNumberFormat="0" applyBorder="0" applyAlignment="0" applyProtection="0"/>
    <xf numFmtId="0" fontId="78" fillId="41" borderId="0" applyNumberFormat="0" applyBorder="0" applyAlignment="0" applyProtection="0"/>
    <xf numFmtId="0" fontId="106" fillId="42" borderId="0" applyNumberFormat="0" applyBorder="0" applyAlignment="0" applyProtection="0"/>
    <xf numFmtId="0" fontId="106" fillId="43" borderId="0" applyNumberFormat="0" applyBorder="0" applyAlignment="0" applyProtection="0"/>
    <xf numFmtId="0" fontId="78" fillId="44" borderId="0" applyNumberFormat="0" applyBorder="0" applyAlignment="0" applyProtection="0"/>
    <xf numFmtId="0" fontId="78" fillId="45" borderId="0" applyNumberFormat="0" applyBorder="0" applyAlignment="0" applyProtection="0"/>
    <xf numFmtId="0" fontId="106" fillId="46" borderId="0" applyNumberFormat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16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5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4" applyFont="1" applyAlignment="1" applyProtection="1">
      <alignment vertical="center" wrapText="1"/>
    </xf>
    <xf numFmtId="49" fontId="10" fillId="0" borderId="0" xfId="54" applyFont="1" applyAlignment="1" applyProtection="1">
      <alignment vertical="center"/>
    </xf>
    <xf numFmtId="0" fontId="10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5" fillId="0" borderId="0" xfId="53" applyFont="1" applyAlignment="1" applyProtection="1">
      <alignment horizontal="left" vertical="center" wrapText="1"/>
    </xf>
    <xf numFmtId="0" fontId="5" fillId="0" borderId="0" xfId="53" applyFont="1" applyProtection="1"/>
    <xf numFmtId="0" fontId="5" fillId="6" borderId="0" xfId="53" applyFont="1" applyFill="1" applyBorder="1" applyProtection="1"/>
    <xf numFmtId="0" fontId="5" fillId="0" borderId="0" xfId="53" applyFont="1"/>
    <xf numFmtId="0" fontId="25" fillId="0" borderId="0" xfId="53" applyFont="1"/>
    <xf numFmtId="49" fontId="5" fillId="0" borderId="0" xfId="48" applyFont="1" applyProtection="1">
      <alignment vertical="top"/>
    </xf>
    <xf numFmtId="49" fontId="5" fillId="0" borderId="0" xfId="48" applyProtection="1">
      <alignment vertical="top"/>
    </xf>
    <xf numFmtId="0" fontId="10" fillId="0" borderId="0" xfId="58" applyNumberFormat="1" applyFont="1" applyFill="1" applyAlignment="1" applyProtection="1">
      <alignment vertical="center" wrapText="1"/>
    </xf>
    <xf numFmtId="0" fontId="10" fillId="0" borderId="0" xfId="58" applyFont="1" applyFill="1" applyAlignment="1" applyProtection="1">
      <alignment horizontal="left" vertical="center" wrapText="1"/>
    </xf>
    <xf numFmtId="0" fontId="10" fillId="0" borderId="0" xfId="58" applyFont="1" applyAlignment="1" applyProtection="1">
      <alignment vertical="center" wrapText="1"/>
    </xf>
    <xf numFmtId="0" fontId="10" fillId="0" borderId="0" xfId="58" applyFont="1" applyAlignment="1" applyProtection="1">
      <alignment horizontal="center" vertical="center" wrapText="1"/>
    </xf>
    <xf numFmtId="0" fontId="10" fillId="0" borderId="0" xfId="58" applyFont="1" applyFill="1" applyAlignment="1" applyProtection="1">
      <alignment vertical="center" wrapText="1"/>
    </xf>
    <xf numFmtId="0" fontId="23" fillId="0" borderId="0" xfId="58" applyFont="1" applyAlignment="1" applyProtection="1">
      <alignment vertical="center" wrapText="1"/>
    </xf>
    <xf numFmtId="0" fontId="5" fillId="6" borderId="0" xfId="58" applyFont="1" applyFill="1" applyBorder="1" applyAlignment="1" applyProtection="1">
      <alignment vertical="center" wrapText="1"/>
    </xf>
    <xf numFmtId="0" fontId="5" fillId="0" borderId="0" xfId="58" applyFont="1" applyBorder="1" applyAlignment="1" applyProtection="1">
      <alignment vertical="center" wrapText="1"/>
    </xf>
    <xf numFmtId="0" fontId="5" fillId="0" borderId="0" xfId="58" applyFont="1" applyAlignment="1" applyProtection="1">
      <alignment horizontal="right" vertical="center"/>
    </xf>
    <xf numFmtId="0" fontId="5" fillId="0" borderId="0" xfId="58" applyFont="1" applyAlignment="1" applyProtection="1">
      <alignment horizontal="center" vertical="center" wrapText="1"/>
    </xf>
    <xf numFmtId="0" fontId="5" fillId="0" borderId="0" xfId="58" applyFont="1" applyAlignment="1" applyProtection="1">
      <alignment vertical="center" wrapText="1"/>
    </xf>
    <xf numFmtId="0" fontId="26" fillId="6" borderId="0" xfId="58" applyFont="1" applyFill="1" applyBorder="1" applyAlignment="1" applyProtection="1">
      <alignment vertical="center" wrapText="1"/>
    </xf>
    <xf numFmtId="0" fontId="5" fillId="6" borderId="0" xfId="58" applyFont="1" applyFill="1" applyBorder="1" applyAlignment="1" applyProtection="1">
      <alignment horizontal="right" vertical="center" wrapText="1" indent="1"/>
    </xf>
    <xf numFmtId="14" fontId="10" fillId="6" borderId="0" xfId="58" applyNumberFormat="1" applyFont="1" applyFill="1" applyBorder="1" applyAlignment="1" applyProtection="1">
      <alignment horizontal="center" vertical="center" wrapText="1"/>
    </xf>
    <xf numFmtId="0" fontId="10" fillId="6" borderId="0" xfId="58" applyNumberFormat="1" applyFont="1" applyFill="1" applyBorder="1" applyAlignment="1" applyProtection="1">
      <alignment horizontal="center" vertical="center" wrapText="1"/>
    </xf>
    <xf numFmtId="0" fontId="5" fillId="6" borderId="0" xfId="58" applyFont="1" applyFill="1" applyBorder="1" applyAlignment="1" applyProtection="1">
      <alignment horizontal="center" vertical="center" wrapText="1"/>
    </xf>
    <xf numFmtId="14" fontId="5" fillId="6" borderId="0" xfId="58" applyNumberFormat="1" applyFont="1" applyFill="1" applyBorder="1" applyAlignment="1" applyProtection="1">
      <alignment horizontal="center" vertical="center" wrapText="1"/>
    </xf>
    <xf numFmtId="0" fontId="23" fillId="0" borderId="0" xfId="58" applyFont="1" applyAlignment="1" applyProtection="1">
      <alignment horizontal="center" vertical="center" wrapText="1"/>
    </xf>
    <xf numFmtId="0" fontId="27" fillId="6" borderId="0" xfId="58" applyNumberFormat="1" applyFont="1" applyFill="1" applyBorder="1" applyAlignment="1" applyProtection="1">
      <alignment horizontal="center" vertical="center" wrapText="1"/>
    </xf>
    <xf numFmtId="0" fontId="5" fillId="6" borderId="0" xfId="58" applyNumberFormat="1" applyFont="1" applyFill="1" applyBorder="1" applyAlignment="1" applyProtection="1">
      <alignment horizontal="right" vertical="center" wrapText="1" indent="1"/>
    </xf>
    <xf numFmtId="0" fontId="5" fillId="0" borderId="0" xfId="58" applyFont="1" applyFill="1" applyAlignment="1" applyProtection="1">
      <alignment vertical="center"/>
    </xf>
    <xf numFmtId="0" fontId="10" fillId="0" borderId="0" xfId="58" applyFont="1" applyFill="1" applyBorder="1" applyAlignment="1" applyProtection="1">
      <alignment vertical="center" wrapText="1"/>
    </xf>
    <xf numFmtId="49" fontId="10" fillId="0" borderId="0" xfId="58" applyNumberFormat="1" applyFont="1" applyFill="1" applyBorder="1" applyAlignment="1" applyProtection="1">
      <alignment horizontal="left" vertical="center" wrapText="1"/>
    </xf>
    <xf numFmtId="49" fontId="26" fillId="6" borderId="0" xfId="58" applyNumberFormat="1" applyFont="1" applyFill="1" applyBorder="1" applyAlignment="1" applyProtection="1">
      <alignment horizontal="center" vertical="center" wrapText="1"/>
    </xf>
    <xf numFmtId="0" fontId="28" fillId="0" borderId="0" xfId="58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0" applyFont="1" applyFill="1" applyAlignment="1" applyProtection="1">
      <alignment vertical="center" wrapText="1"/>
    </xf>
    <xf numFmtId="0" fontId="22" fillId="0" borderId="0" xfId="51" applyProtection="1"/>
    <xf numFmtId="0" fontId="23" fillId="0" borderId="0" xfId="58" applyNumberFormat="1" applyFont="1" applyFill="1" applyBorder="1" applyAlignment="1" applyProtection="1">
      <alignment horizontal="center" vertical="top" wrapText="1"/>
    </xf>
    <xf numFmtId="0" fontId="0" fillId="6" borderId="8" xfId="58" applyFont="1" applyFill="1" applyBorder="1" applyAlignment="1" applyProtection="1">
      <alignment horizontal="right" vertical="center" wrapText="1" indent="1"/>
    </xf>
    <xf numFmtId="0" fontId="0" fillId="6" borderId="0" xfId="58" applyFont="1" applyFill="1" applyBorder="1" applyAlignment="1" applyProtection="1">
      <alignment horizontal="center" vertical="center" wrapText="1"/>
    </xf>
    <xf numFmtId="49" fontId="0" fillId="6" borderId="0" xfId="58" applyNumberFormat="1" applyFont="1" applyFill="1" applyBorder="1" applyAlignment="1" applyProtection="1">
      <alignment horizontal="right" vertical="center" wrapText="1" indent="1"/>
    </xf>
    <xf numFmtId="49" fontId="32" fillId="6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5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7" fillId="0" borderId="0" xfId="58" applyFont="1" applyAlignment="1" applyProtection="1">
      <alignment vertical="center" wrapText="1"/>
    </xf>
    <xf numFmtId="0" fontId="0" fillId="0" borderId="6" xfId="56" applyFont="1" applyFill="1" applyBorder="1" applyAlignment="1" applyProtection="1">
      <alignment vertical="center" wrapText="1"/>
    </xf>
    <xf numFmtId="0" fontId="37" fillId="0" borderId="0" xfId="60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8" fillId="6" borderId="0" xfId="60" applyFont="1" applyFill="1" applyBorder="1" applyAlignment="1" applyProtection="1">
      <alignment horizontal="center" vertical="center" wrapText="1"/>
    </xf>
    <xf numFmtId="0" fontId="38" fillId="0" borderId="0" xfId="60" applyFont="1" applyFill="1" applyAlignment="1" applyProtection="1">
      <alignment horizontal="center" vertical="center" wrapText="1"/>
    </xf>
    <xf numFmtId="0" fontId="38" fillId="6" borderId="0" xfId="53" applyFont="1" applyFill="1" applyBorder="1" applyAlignment="1" applyProtection="1">
      <alignment horizontal="center"/>
    </xf>
    <xf numFmtId="0" fontId="38" fillId="0" borderId="0" xfId="53" applyFont="1" applyAlignment="1" applyProtection="1">
      <alignment horizontal="center" vertical="center"/>
    </xf>
    <xf numFmtId="0" fontId="38" fillId="6" borderId="0" xfId="53" applyFont="1" applyFill="1" applyBorder="1" applyAlignment="1" applyProtection="1">
      <alignment horizontal="center" vertical="center"/>
    </xf>
    <xf numFmtId="49" fontId="35" fillId="0" borderId="3" xfId="0" applyFont="1" applyBorder="1" applyAlignment="1">
      <alignment vertical="top" wrapText="1"/>
    </xf>
    <xf numFmtId="0" fontId="5" fillId="0" borderId="3" xfId="39" applyFont="1" applyBorder="1" applyAlignment="1" applyProtection="1">
      <alignment horizontal="justify" vertical="top" wrapText="1"/>
    </xf>
    <xf numFmtId="0" fontId="0" fillId="6" borderId="0" xfId="58" applyFont="1" applyFill="1" applyBorder="1" applyAlignment="1" applyProtection="1">
      <alignment horizontal="right" vertical="center" wrapText="1" indent="1"/>
    </xf>
    <xf numFmtId="0" fontId="0" fillId="6" borderId="0" xfId="58" applyNumberFormat="1" applyFont="1" applyFill="1" applyBorder="1" applyAlignment="1" applyProtection="1">
      <alignment horizontal="right" vertical="center" wrapText="1" indent="1"/>
    </xf>
    <xf numFmtId="0" fontId="36" fillId="0" borderId="0" xfId="60" applyFont="1" applyFill="1" applyAlignment="1" applyProtection="1">
      <alignment vertical="center" wrapText="1"/>
    </xf>
    <xf numFmtId="49" fontId="5" fillId="0" borderId="6" xfId="60" applyNumberFormat="1" applyFont="1" applyFill="1" applyBorder="1" applyAlignment="1" applyProtection="1">
      <alignment horizontal="left" vertical="center" wrapText="1"/>
    </xf>
    <xf numFmtId="0" fontId="5" fillId="6" borderId="9" xfId="53" applyFont="1" applyFill="1" applyBorder="1" applyAlignment="1" applyProtection="1">
      <alignment horizontal="center" vertical="center"/>
    </xf>
    <xf numFmtId="49" fontId="5" fillId="0" borderId="9" xfId="53" applyNumberFormat="1" applyFont="1" applyFill="1" applyBorder="1" applyAlignment="1" applyProtection="1">
      <alignment horizontal="left" vertical="center" wrapText="1"/>
    </xf>
    <xf numFmtId="0" fontId="0" fillId="0" borderId="3" xfId="39" applyFont="1" applyBorder="1" applyAlignment="1" applyProtection="1">
      <alignment horizontal="justify" vertical="top" wrapText="1"/>
    </xf>
    <xf numFmtId="0" fontId="79" fillId="0" borderId="0" xfId="58" applyFont="1" applyAlignment="1" applyProtection="1">
      <alignment horizontal="center" vertical="center" wrapText="1"/>
    </xf>
    <xf numFmtId="49" fontId="0" fillId="0" borderId="0" xfId="59" applyNumberFormat="1" applyFont="1" applyAlignment="1" applyProtection="1">
      <alignment vertical="center" wrapText="1"/>
    </xf>
    <xf numFmtId="0" fontId="5" fillId="0" borderId="0" xfId="59" applyFont="1" applyAlignment="1" applyProtection="1">
      <alignment vertical="center"/>
    </xf>
    <xf numFmtId="49" fontId="5" fillId="0" borderId="0" xfId="59" applyNumberFormat="1" applyFont="1" applyAlignment="1" applyProtection="1">
      <alignment vertical="center" wrapText="1"/>
    </xf>
    <xf numFmtId="0" fontId="0" fillId="0" borderId="0" xfId="56" applyFont="1" applyFill="1" applyBorder="1" applyAlignment="1" applyProtection="1">
      <alignment vertical="center" wrapText="1"/>
    </xf>
    <xf numFmtId="0" fontId="14" fillId="0" borderId="0" xfId="52" applyFont="1" applyBorder="1" applyAlignment="1">
      <alignment horizontal="right" vertical="top" wrapText="1"/>
    </xf>
    <xf numFmtId="49" fontId="24" fillId="6" borderId="10" xfId="45" applyFont="1" applyFill="1" applyBorder="1" applyAlignment="1" applyProtection="1">
      <alignment vertical="center" wrapText="1"/>
    </xf>
    <xf numFmtId="49" fontId="20" fillId="6" borderId="11" xfId="45" applyFont="1" applyFill="1" applyBorder="1" applyAlignment="1">
      <alignment horizontal="left" vertical="center" wrapText="1"/>
    </xf>
    <xf numFmtId="49" fontId="20" fillId="6" borderId="12" xfId="45" applyFont="1" applyFill="1" applyBorder="1" applyAlignment="1">
      <alignment horizontal="left" vertical="center" wrapText="1"/>
    </xf>
    <xf numFmtId="49" fontId="24" fillId="6" borderId="13" xfId="45" applyFont="1" applyFill="1" applyBorder="1" applyAlignment="1" applyProtection="1">
      <alignment vertical="center" wrapText="1"/>
    </xf>
    <xf numFmtId="49" fontId="14" fillId="6" borderId="0" xfId="45" applyFont="1" applyFill="1" applyBorder="1" applyAlignment="1">
      <alignment wrapText="1"/>
    </xf>
    <xf numFmtId="49" fontId="14" fillId="6" borderId="14" xfId="45" applyFont="1" applyFill="1" applyBorder="1" applyAlignment="1">
      <alignment wrapText="1"/>
    </xf>
    <xf numFmtId="49" fontId="11" fillId="6" borderId="0" xfId="32" applyNumberFormat="1" applyFont="1" applyFill="1" applyBorder="1" applyAlignment="1" applyProtection="1">
      <alignment horizontal="left" wrapText="1"/>
    </xf>
    <xf numFmtId="49" fontId="11" fillId="6" borderId="0" xfId="32" applyNumberFormat="1" applyFont="1" applyFill="1" applyBorder="1" applyAlignment="1" applyProtection="1">
      <alignment wrapText="1"/>
    </xf>
    <xf numFmtId="49" fontId="14" fillId="6" borderId="0" xfId="45" applyFont="1" applyFill="1" applyBorder="1" applyAlignment="1">
      <alignment horizontal="right" wrapText="1"/>
    </xf>
    <xf numFmtId="49" fontId="20" fillId="6" borderId="0" xfId="45" applyFont="1" applyFill="1" applyBorder="1" applyAlignment="1">
      <alignment horizontal="left" vertical="center" wrapText="1"/>
    </xf>
    <xf numFmtId="49" fontId="20" fillId="6" borderId="14" xfId="45" applyFont="1" applyFill="1" applyBorder="1" applyAlignment="1">
      <alignment horizontal="left" vertical="center" wrapText="1"/>
    </xf>
    <xf numFmtId="49" fontId="14" fillId="0" borderId="0" xfId="45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45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9" fillId="8" borderId="3" xfId="42" applyNumberFormat="1" applyFont="1" applyFill="1" applyBorder="1" applyAlignment="1" applyProtection="1">
      <alignment horizontal="center" vertical="center" wrapText="1"/>
    </xf>
    <xf numFmtId="49" fontId="39" fillId="2" borderId="3" xfId="42" applyNumberFormat="1" applyFont="1" applyFill="1" applyBorder="1" applyAlignment="1" applyProtection="1">
      <alignment horizontal="center" vertical="center" wrapText="1"/>
    </xf>
    <xf numFmtId="49" fontId="24" fillId="6" borderId="13" xfId="45" applyFont="1" applyFill="1" applyBorder="1" applyAlignment="1" applyProtection="1">
      <alignment horizontal="center" vertical="center" wrapText="1"/>
    </xf>
    <xf numFmtId="49" fontId="39" fillId="16" borderId="3" xfId="42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79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6" applyFont="1" applyFill="1" applyBorder="1" applyAlignment="1" applyProtection="1">
      <alignment horizontal="center" vertical="center" wrapText="1"/>
    </xf>
    <xf numFmtId="0" fontId="38" fillId="0" borderId="16" xfId="60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0" applyNumberFormat="1" applyFont="1" applyFill="1" applyBorder="1" applyAlignment="1" applyProtection="1">
      <alignment horizontal="center" vertical="center" wrapText="1"/>
    </xf>
    <xf numFmtId="0" fontId="36" fillId="0" borderId="18" xfId="60" applyFont="1" applyFill="1" applyBorder="1" applyAlignment="1" applyProtection="1">
      <alignment vertical="center" wrapText="1"/>
    </xf>
    <xf numFmtId="49" fontId="5" fillId="11" borderId="6" xfId="60" applyNumberFormat="1" applyFont="1" applyFill="1" applyBorder="1" applyAlignment="1" applyProtection="1">
      <alignment horizontal="left" vertical="center" wrapText="1"/>
      <protection locked="0"/>
    </xf>
    <xf numFmtId="0" fontId="38" fillId="0" borderId="16" xfId="60" applyFont="1" applyFill="1" applyBorder="1" applyAlignment="1" applyProtection="1">
      <alignment horizontal="center" vertical="center" wrapText="1"/>
    </xf>
    <xf numFmtId="49" fontId="0" fillId="11" borderId="6" xfId="59" applyNumberFormat="1" applyFont="1" applyFill="1" applyBorder="1" applyAlignment="1" applyProtection="1">
      <alignment horizontal="center" vertical="center" wrapText="1"/>
      <protection locked="0"/>
    </xf>
    <xf numFmtId="49" fontId="39" fillId="11" borderId="3" xfId="42" applyNumberFormat="1" applyFont="1" applyFill="1" applyBorder="1" applyAlignment="1" applyProtection="1">
      <alignment horizontal="center" vertical="center" wrapText="1"/>
    </xf>
    <xf numFmtId="0" fontId="1" fillId="0" borderId="0" xfId="41" applyProtection="1"/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6" xfId="59" applyNumberFormat="1" applyFont="1" applyFill="1" applyBorder="1" applyAlignment="1" applyProtection="1">
      <alignment horizontal="center" vertical="center" wrapText="1"/>
    </xf>
    <xf numFmtId="0" fontId="8" fillId="0" borderId="0" xfId="58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0" applyNumberFormat="1" applyFont="1" applyFill="1" applyBorder="1" applyAlignment="1" applyProtection="1">
      <alignment vertical="center" wrapText="1"/>
    </xf>
    <xf numFmtId="0" fontId="5" fillId="0" borderId="19" xfId="60" applyFont="1" applyFill="1" applyBorder="1" applyAlignment="1" applyProtection="1">
      <alignment vertical="center" wrapText="1"/>
    </xf>
    <xf numFmtId="0" fontId="10" fillId="0" borderId="0" xfId="60" applyFont="1" applyFill="1" applyAlignment="1" applyProtection="1">
      <alignment vertical="center" wrapText="1"/>
    </xf>
    <xf numFmtId="49" fontId="5" fillId="2" borderId="35" xfId="60" applyNumberFormat="1" applyFont="1" applyFill="1" applyBorder="1" applyAlignment="1" applyProtection="1">
      <alignment horizontal="left" vertical="center" wrapText="1"/>
      <protection locked="0"/>
    </xf>
    <xf numFmtId="0" fontId="5" fillId="0" borderId="6" xfId="59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39" fillId="6" borderId="0" xfId="57" applyFont="1" applyFill="1" applyBorder="1" applyProtection="1"/>
    <xf numFmtId="0" fontId="39" fillId="6" borderId="0" xfId="57" applyFont="1" applyFill="1" applyBorder="1" applyAlignment="1" applyProtection="1">
      <alignment horizontal="center"/>
    </xf>
    <xf numFmtId="0" fontId="5" fillId="6" borderId="0" xfId="57" applyFont="1" applyFill="1" applyBorder="1" applyAlignment="1" applyProtection="1">
      <alignment vertical="center" wrapText="1"/>
    </xf>
    <xf numFmtId="49" fontId="5" fillId="6" borderId="20" xfId="61" applyNumberFormat="1" applyFont="1" applyFill="1" applyBorder="1" applyAlignment="1" applyProtection="1">
      <alignment horizontal="center" vertical="center"/>
    </xf>
    <xf numFmtId="49" fontId="5" fillId="11" borderId="20" xfId="57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57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57" applyFont="1" applyFill="1" applyBorder="1" applyAlignment="1" applyProtection="1">
      <alignment horizontal="left" vertical="center" wrapText="1" indent="2"/>
    </xf>
    <xf numFmtId="0" fontId="80" fillId="6" borderId="0" xfId="57" applyFont="1" applyFill="1" applyBorder="1" applyAlignment="1" applyProtection="1">
      <alignment horizontal="center"/>
    </xf>
    <xf numFmtId="0" fontId="80" fillId="6" borderId="0" xfId="57" applyFont="1" applyFill="1" applyBorder="1" applyProtection="1"/>
    <xf numFmtId="0" fontId="50" fillId="6" borderId="0" xfId="57" applyFont="1" applyFill="1" applyBorder="1" applyProtection="1"/>
    <xf numFmtId="0" fontId="81" fillId="6" borderId="0" xfId="57" applyFont="1" applyFill="1" applyBorder="1" applyAlignment="1" applyProtection="1">
      <alignment horizontal="right" vertical="center"/>
    </xf>
    <xf numFmtId="0" fontId="81" fillId="6" borderId="0" xfId="57" applyFont="1" applyFill="1" applyBorder="1" applyAlignment="1" applyProtection="1">
      <alignment horizontal="right" vertical="top"/>
    </xf>
    <xf numFmtId="49" fontId="5" fillId="6" borderId="21" xfId="61" applyNumberFormat="1" applyFont="1" applyFill="1" applyBorder="1" applyAlignment="1" applyProtection="1">
      <alignment horizontal="center" vertical="center"/>
    </xf>
    <xf numFmtId="0" fontId="5" fillId="6" borderId="21" xfId="57" applyFont="1" applyFill="1" applyBorder="1" applyAlignment="1" applyProtection="1">
      <alignment horizontal="left" vertical="center" wrapText="1" indent="2"/>
    </xf>
    <xf numFmtId="49" fontId="5" fillId="11" borderId="21" xfId="57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57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55" applyFont="1" applyFill="1" applyBorder="1" applyAlignment="1" applyProtection="1">
      <alignment vertical="center" wrapText="1"/>
    </xf>
    <xf numFmtId="0" fontId="46" fillId="0" borderId="0" xfId="55" applyFont="1" applyFill="1" applyAlignment="1" applyProtection="1">
      <alignment horizontal="left" vertical="center" wrapText="1"/>
    </xf>
    <xf numFmtId="0" fontId="52" fillId="0" borderId="0" xfId="55" applyFont="1" applyBorder="1" applyAlignment="1" applyProtection="1">
      <alignment vertical="center" wrapText="1"/>
    </xf>
    <xf numFmtId="0" fontId="18" fillId="6" borderId="0" xfId="59" applyFont="1" applyFill="1" applyBorder="1" applyAlignment="1" applyProtection="1">
      <alignment vertical="center" wrapText="1"/>
    </xf>
    <xf numFmtId="0" fontId="18" fillId="6" borderId="0" xfId="55" applyFont="1" applyFill="1" applyBorder="1" applyAlignment="1" applyProtection="1">
      <alignment horizontal="center" vertical="center" wrapText="1"/>
    </xf>
    <xf numFmtId="0" fontId="18" fillId="0" borderId="0" xfId="59" applyFont="1" applyFill="1" applyBorder="1" applyAlignment="1" applyProtection="1">
      <alignment vertical="center" wrapText="1"/>
    </xf>
    <xf numFmtId="0" fontId="18" fillId="0" borderId="0" xfId="55" applyFont="1" applyAlignment="1" applyProtection="1">
      <alignment vertical="center" wrapText="1"/>
    </xf>
    <xf numFmtId="49" fontId="46" fillId="0" borderId="0" xfId="62" applyNumberFormat="1" applyFont="1" applyFill="1" applyBorder="1" applyAlignment="1" applyProtection="1">
      <alignment horizontal="left" vertical="center" wrapText="1"/>
    </xf>
    <xf numFmtId="49" fontId="18" fillId="6" borderId="0" xfId="62" applyNumberFormat="1" applyFont="1" applyFill="1" applyBorder="1" applyAlignment="1" applyProtection="1">
      <alignment horizontal="center" vertical="center" wrapText="1"/>
    </xf>
    <xf numFmtId="49" fontId="18" fillId="6" borderId="3" xfId="62" applyNumberFormat="1" applyFont="1" applyFill="1" applyBorder="1" applyAlignment="1" applyProtection="1">
      <alignment horizontal="right" vertical="center" wrapText="1" indent="1"/>
    </xf>
    <xf numFmtId="49" fontId="18" fillId="11" borderId="3" xfId="6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62" applyNumberFormat="1" applyFont="1" applyFill="1" applyBorder="1" applyAlignment="1" applyProtection="1">
      <alignment horizontal="center" vertical="center" wrapText="1"/>
    </xf>
    <xf numFmtId="49" fontId="5" fillId="6" borderId="3" xfId="61" applyNumberFormat="1" applyFont="1" applyFill="1" applyBorder="1" applyAlignment="1" applyProtection="1">
      <alignment horizontal="center" vertical="center"/>
    </xf>
    <xf numFmtId="49" fontId="5" fillId="11" borderId="3" xfId="5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57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57" applyFont="1" applyFill="1" applyBorder="1" applyAlignment="1" applyProtection="1">
      <alignment horizontal="left" vertical="center" wrapText="1" indent="3"/>
    </xf>
    <xf numFmtId="0" fontId="0" fillId="6" borderId="6" xfId="57" applyFont="1" applyFill="1" applyBorder="1" applyAlignment="1" applyProtection="1">
      <alignment horizontal="left" vertical="center" wrapText="1" indent="4"/>
    </xf>
    <xf numFmtId="49" fontId="5" fillId="2" borderId="17" xfId="60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0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0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57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57" applyFont="1" applyFill="1" applyBorder="1" applyAlignment="1" applyProtection="1">
      <alignment horizontal="left" vertical="center" wrapText="1" indent="1"/>
    </xf>
    <xf numFmtId="49" fontId="0" fillId="6" borderId="6" xfId="61" applyNumberFormat="1" applyFont="1" applyFill="1" applyBorder="1" applyAlignment="1" applyProtection="1">
      <alignment horizontal="center" vertical="center"/>
    </xf>
    <xf numFmtId="0" fontId="5" fillId="6" borderId="0" xfId="57" applyFont="1" applyFill="1" applyBorder="1" applyAlignment="1" applyProtection="1">
      <alignment horizontal="center" vertical="center" wrapText="1"/>
    </xf>
    <xf numFmtId="0" fontId="32" fillId="6" borderId="0" xfId="61" applyNumberFormat="1" applyFont="1" applyFill="1" applyBorder="1" applyAlignment="1" applyProtection="1">
      <alignment horizontal="center" vertical="center"/>
    </xf>
    <xf numFmtId="0" fontId="5" fillId="6" borderId="6" xfId="50" applyNumberFormat="1" applyFont="1" applyFill="1" applyBorder="1" applyAlignment="1" applyProtection="1">
      <alignment horizontal="center" vertical="center" wrapText="1"/>
    </xf>
    <xf numFmtId="0" fontId="38" fillId="6" borderId="0" xfId="53" applyFont="1" applyFill="1" applyBorder="1" applyAlignment="1" applyProtection="1">
      <alignment horizontal="center" vertical="center" wrapText="1"/>
    </xf>
    <xf numFmtId="0" fontId="5" fillId="6" borderId="6" xfId="53" applyFont="1" applyFill="1" applyBorder="1" applyAlignment="1" applyProtection="1">
      <alignment horizontal="center" vertical="center"/>
    </xf>
    <xf numFmtId="49" fontId="5" fillId="11" borderId="6" xfId="53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57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57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57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0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57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57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57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7" applyFont="1" applyFill="1" applyBorder="1" applyAlignment="1" applyProtection="1">
      <alignment horizontal="center" vertical="center" wrapText="1"/>
    </xf>
    <xf numFmtId="49" fontId="0" fillId="11" borderId="17" xfId="60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8" fillId="0" borderId="18" xfId="60" applyFont="1" applyFill="1" applyBorder="1" applyAlignment="1" applyProtection="1">
      <alignment vertical="center" wrapText="1"/>
    </xf>
    <xf numFmtId="49" fontId="41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49" fontId="5" fillId="2" borderId="6" xfId="53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0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0"/>
    <xf numFmtId="0" fontId="5" fillId="12" borderId="15" xfId="35" applyFont="1" applyFill="1" applyBorder="1" applyAlignment="1" applyProtection="1">
      <alignment horizontal="center"/>
    </xf>
    <xf numFmtId="0" fontId="49" fillId="12" borderId="7" xfId="35" applyFont="1" applyFill="1" applyBorder="1" applyAlignment="1" applyProtection="1">
      <alignment horizontal="left" vertical="center"/>
    </xf>
    <xf numFmtId="0" fontId="49" fillId="12" borderId="17" xfId="35" applyFont="1" applyFill="1" applyBorder="1" applyAlignment="1" applyProtection="1">
      <alignment horizontal="left" vertical="center"/>
    </xf>
    <xf numFmtId="0" fontId="5" fillId="0" borderId="0" xfId="47" applyNumberFormat="1" applyFont="1">
      <alignment vertical="top"/>
    </xf>
    <xf numFmtId="0" fontId="82" fillId="6" borderId="0" xfId="57" applyFont="1" applyFill="1" applyBorder="1" applyAlignment="1" applyProtection="1">
      <alignment vertical="center"/>
    </xf>
    <xf numFmtId="0" fontId="82" fillId="6" borderId="0" xfId="57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53" applyNumberFormat="1" applyFont="1"/>
    <xf numFmtId="49" fontId="5" fillId="6" borderId="6" xfId="61" applyNumberFormat="1" applyFont="1" applyFill="1" applyBorder="1" applyAlignment="1" applyProtection="1">
      <alignment horizontal="center" vertical="center" wrapText="1"/>
    </xf>
    <xf numFmtId="0" fontId="0" fillId="0" borderId="6" xfId="37" applyFont="1" applyFill="1" applyBorder="1" applyAlignment="1" applyProtection="1">
      <alignment horizontal="center" vertical="center" wrapText="1"/>
    </xf>
    <xf numFmtId="0" fontId="5" fillId="6" borderId="6" xfId="60" applyFont="1" applyFill="1" applyBorder="1" applyAlignment="1" applyProtection="1">
      <alignment horizontal="center" vertical="center" wrapText="1"/>
    </xf>
    <xf numFmtId="0" fontId="5" fillId="6" borderId="6" xfId="57" applyFont="1" applyFill="1" applyBorder="1" applyAlignment="1" applyProtection="1">
      <alignment vertical="center" wrapText="1"/>
    </xf>
    <xf numFmtId="49" fontId="55" fillId="12" borderId="7" xfId="0" applyFont="1" applyFill="1" applyBorder="1" applyAlignment="1" applyProtection="1">
      <alignment horizontal="left" vertical="center"/>
    </xf>
    <xf numFmtId="0" fontId="0" fillId="6" borderId="6" xfId="57" applyFont="1" applyFill="1" applyBorder="1" applyAlignment="1" applyProtection="1">
      <alignment horizontal="center" vertical="center" wrapText="1"/>
    </xf>
    <xf numFmtId="0" fontId="0" fillId="6" borderId="6" xfId="57" applyFont="1" applyFill="1" applyBorder="1" applyAlignment="1" applyProtection="1">
      <alignment vertical="center" wrapText="1"/>
    </xf>
    <xf numFmtId="0" fontId="0" fillId="0" borderId="6" xfId="57" applyNumberFormat="1" applyFont="1" applyFill="1" applyBorder="1" applyAlignment="1" applyProtection="1">
      <alignment horizontal="center" vertical="center" wrapText="1"/>
    </xf>
    <xf numFmtId="0" fontId="0" fillId="6" borderId="6" xfId="57" applyFont="1" applyFill="1" applyBorder="1" applyAlignment="1" applyProtection="1">
      <alignment horizontal="left" vertical="center" wrapText="1"/>
    </xf>
    <xf numFmtId="0" fontId="57" fillId="6" borderId="0" xfId="57" applyFont="1" applyFill="1" applyBorder="1" applyProtection="1"/>
    <xf numFmtId="49" fontId="0" fillId="6" borderId="24" xfId="61" applyNumberFormat="1" applyFont="1" applyFill="1" applyBorder="1" applyAlignment="1" applyProtection="1">
      <alignment horizontal="center" vertical="center"/>
    </xf>
    <xf numFmtId="0" fontId="0" fillId="6" borderId="24" xfId="57" applyFont="1" applyFill="1" applyBorder="1" applyAlignment="1" applyProtection="1">
      <alignment horizontal="left" vertical="center" wrapText="1"/>
    </xf>
    <xf numFmtId="49" fontId="55" fillId="12" borderId="7" xfId="0" applyFont="1" applyFill="1" applyBorder="1" applyAlignment="1" applyProtection="1">
      <alignment horizontal="left" vertical="center" indent="1"/>
    </xf>
    <xf numFmtId="49" fontId="5" fillId="6" borderId="0" xfId="57" applyNumberFormat="1" applyFont="1" applyFill="1" applyBorder="1" applyAlignment="1" applyProtection="1">
      <alignment horizontal="center" vertical="center" wrapText="1"/>
    </xf>
    <xf numFmtId="0" fontId="58" fillId="6" borderId="0" xfId="57" applyFont="1" applyFill="1" applyBorder="1" applyProtection="1"/>
    <xf numFmtId="0" fontId="59" fillId="6" borderId="0" xfId="57" applyFont="1" applyFill="1" applyBorder="1" applyProtection="1"/>
    <xf numFmtId="0" fontId="59" fillId="6" borderId="0" xfId="57" applyFont="1" applyFill="1" applyBorder="1" applyAlignment="1" applyProtection="1">
      <alignment horizontal="center"/>
    </xf>
    <xf numFmtId="0" fontId="61" fillId="0" borderId="0" xfId="60" applyFont="1" applyFill="1" applyAlignment="1" applyProtection="1">
      <alignment vertical="center" wrapText="1"/>
    </xf>
    <xf numFmtId="0" fontId="62" fillId="0" borderId="0" xfId="60" applyFont="1" applyFill="1" applyAlignment="1" applyProtection="1">
      <alignment vertical="center" wrapText="1"/>
    </xf>
    <xf numFmtId="0" fontId="62" fillId="6" borderId="0" xfId="60" applyFont="1" applyFill="1" applyBorder="1" applyAlignment="1" applyProtection="1">
      <alignment vertical="center" wrapText="1"/>
    </xf>
    <xf numFmtId="0" fontId="62" fillId="6" borderId="0" xfId="60" applyFont="1" applyFill="1" applyBorder="1" applyAlignment="1" applyProtection="1">
      <alignment horizontal="right" vertical="center"/>
    </xf>
    <xf numFmtId="0" fontId="62" fillId="6" borderId="0" xfId="60" applyFont="1" applyFill="1" applyBorder="1" applyAlignment="1" applyProtection="1">
      <alignment horizontal="right" vertical="center" wrapText="1"/>
    </xf>
    <xf numFmtId="4" fontId="62" fillId="0" borderId="0" xfId="38" applyFont="1" applyFill="1" applyBorder="1" applyAlignment="1" applyProtection="1">
      <alignment horizontal="right" vertical="center" wrapText="1"/>
    </xf>
    <xf numFmtId="0" fontId="62" fillId="0" borderId="0" xfId="56" applyFont="1" applyFill="1" applyBorder="1" applyAlignment="1" applyProtection="1">
      <alignment horizontal="left" vertical="center" wrapText="1" indent="1"/>
    </xf>
    <xf numFmtId="0" fontId="63" fillId="6" borderId="0" xfId="60" applyFont="1" applyFill="1" applyBorder="1" applyAlignment="1" applyProtection="1">
      <alignment horizontal="center" vertical="center" wrapText="1"/>
    </xf>
    <xf numFmtId="0" fontId="32" fillId="6" borderId="0" xfId="60" applyFont="1" applyFill="1" applyBorder="1" applyAlignment="1" applyProtection="1">
      <alignment horizontal="center" vertical="center" wrapText="1"/>
    </xf>
    <xf numFmtId="0" fontId="5" fillId="0" borderId="0" xfId="60" applyFont="1" applyFill="1" applyBorder="1" applyAlignment="1" applyProtection="1">
      <alignment vertical="center" wrapText="1"/>
    </xf>
    <xf numFmtId="0" fontId="38" fillId="0" borderId="6" xfId="60" applyFont="1" applyFill="1" applyBorder="1" applyAlignment="1" applyProtection="1">
      <alignment horizontal="center" vertical="center" wrapText="1"/>
    </xf>
    <xf numFmtId="0" fontId="36" fillId="12" borderId="15" xfId="60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0" fontId="64" fillId="0" borderId="0" xfId="60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7" fillId="11" borderId="6" xfId="31" applyNumberFormat="1" applyFill="1" applyBorder="1" applyAlignment="1" applyProtection="1">
      <alignment horizontal="left" vertical="center" wrapText="1"/>
      <protection locked="0"/>
    </xf>
    <xf numFmtId="49" fontId="83" fillId="0" borderId="0" xfId="60" applyNumberFormat="1" applyFont="1" applyFill="1" applyAlignment="1" applyProtection="1">
      <alignment vertical="center" wrapText="1"/>
    </xf>
    <xf numFmtId="0" fontId="83" fillId="0" borderId="0" xfId="60" applyFont="1" applyFill="1" applyAlignment="1" applyProtection="1">
      <alignment vertical="center" wrapText="1"/>
    </xf>
    <xf numFmtId="0" fontId="66" fillId="0" borderId="0" xfId="60" applyFont="1" applyFill="1" applyAlignment="1" applyProtection="1">
      <alignment vertical="center" wrapText="1"/>
    </xf>
    <xf numFmtId="0" fontId="83" fillId="0" borderId="0" xfId="47" applyNumberFormat="1" applyFont="1" applyFill="1" applyBorder="1" applyAlignment="1">
      <alignment vertical="center"/>
    </xf>
    <xf numFmtId="0" fontId="43" fillId="0" borderId="0" xfId="47" applyNumberFormat="1" applyFill="1" applyBorder="1" applyAlignment="1">
      <alignment vertical="center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49" fontId="84" fillId="6" borderId="0" xfId="37" applyNumberFormat="1" applyFont="1" applyFill="1" applyBorder="1" applyAlignment="1" applyProtection="1">
      <alignment horizontal="center" vertical="center" wrapText="1"/>
    </xf>
    <xf numFmtId="0" fontId="84" fillId="0" borderId="0" xfId="49" applyNumberFormat="1" applyFont="1" applyFill="1" applyBorder="1" applyAlignment="1" applyProtection="1">
      <alignment horizontal="center" vertical="center" wrapText="1"/>
    </xf>
    <xf numFmtId="0" fontId="84" fillId="0" borderId="0" xfId="59" applyNumberFormat="1" applyFont="1" applyFill="1" applyBorder="1" applyAlignment="1" applyProtection="1">
      <alignment horizontal="center" vertical="center" wrapText="1"/>
    </xf>
    <xf numFmtId="0" fontId="84" fillId="0" borderId="0" xfId="47" applyNumberFormat="1" applyFont="1" applyFill="1" applyBorder="1" applyAlignment="1">
      <alignment horizontal="center" vertical="center"/>
    </xf>
    <xf numFmtId="0" fontId="5" fillId="0" borderId="6" xfId="60" applyNumberFormat="1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left" vertical="center" wrapText="1" indent="1"/>
    </xf>
    <xf numFmtId="0" fontId="5" fillId="0" borderId="6" xfId="60" applyNumberFormat="1" applyFont="1" applyFill="1" applyBorder="1" applyAlignment="1" applyProtection="1">
      <alignment vertical="center" wrapText="1"/>
    </xf>
    <xf numFmtId="0" fontId="85" fillId="0" borderId="0" xfId="47" applyNumberFormat="1" applyFont="1" applyFill="1" applyBorder="1" applyAlignment="1">
      <alignment vertical="center"/>
    </xf>
    <xf numFmtId="0" fontId="5" fillId="0" borderId="6" xfId="49" applyFont="1" applyFill="1" applyBorder="1" applyAlignment="1" applyProtection="1">
      <alignment horizontal="left" vertical="center" wrapText="1" indent="3"/>
    </xf>
    <xf numFmtId="0" fontId="5" fillId="0" borderId="6" xfId="49" applyFont="1" applyFill="1" applyBorder="1" applyAlignment="1" applyProtection="1">
      <alignment horizontal="left" vertical="center" wrapText="1" indent="4"/>
    </xf>
    <xf numFmtId="49" fontId="5" fillId="12" borderId="15" xfId="60" applyNumberFormat="1" applyFont="1" applyFill="1" applyBorder="1" applyAlignment="1" applyProtection="1">
      <alignment horizontal="center" vertical="center" wrapText="1"/>
    </xf>
    <xf numFmtId="0" fontId="5" fillId="12" borderId="7" xfId="59" applyNumberFormat="1" applyFont="1" applyFill="1" applyBorder="1" applyAlignment="1" applyProtection="1">
      <alignment horizontal="left" vertical="center" wrapText="1"/>
    </xf>
    <xf numFmtId="49" fontId="5" fillId="12" borderId="17" xfId="60" applyNumberFormat="1" applyFont="1" applyFill="1" applyBorder="1" applyAlignment="1" applyProtection="1">
      <alignment vertical="center" wrapText="1"/>
    </xf>
    <xf numFmtId="0" fontId="83" fillId="0" borderId="0" xfId="47" applyNumberFormat="1" applyFont="1" applyFill="1" applyBorder="1" applyAlignment="1" applyProtection="1">
      <alignment vertical="center"/>
    </xf>
    <xf numFmtId="0" fontId="43" fillId="0" borderId="0" xfId="47" applyNumberFormat="1" applyFill="1" applyBorder="1" applyAlignment="1" applyProtection="1">
      <alignment vertical="center"/>
    </xf>
    <xf numFmtId="49" fontId="5" fillId="0" borderId="0" xfId="60" applyNumberFormat="1" applyFont="1" applyFill="1" applyBorder="1" applyAlignment="1" applyProtection="1">
      <alignment horizontal="center" vertical="center" wrapText="1"/>
    </xf>
    <xf numFmtId="49" fontId="5" fillId="0" borderId="0" xfId="60" applyNumberFormat="1" applyFont="1" applyFill="1" applyBorder="1" applyAlignment="1" applyProtection="1">
      <alignment vertical="center" wrapText="1"/>
    </xf>
    <xf numFmtId="49" fontId="10" fillId="0" borderId="0" xfId="46" applyFont="1" applyBorder="1" applyProtection="1">
      <alignment vertical="top"/>
    </xf>
    <xf numFmtId="49" fontId="5" fillId="0" borderId="0" xfId="46" applyFont="1" applyBorder="1" applyProtection="1">
      <alignment vertical="top"/>
    </xf>
    <xf numFmtId="49" fontId="38" fillId="0" borderId="0" xfId="46" applyFont="1" applyBorder="1" applyAlignment="1" applyProtection="1">
      <alignment horizontal="center" vertical="center"/>
    </xf>
    <xf numFmtId="49" fontId="5" fillId="0" borderId="0" xfId="46" applyBorder="1" applyProtection="1">
      <alignment vertical="top"/>
    </xf>
    <xf numFmtId="0" fontId="5" fillId="6" borderId="0" xfId="46" applyNumberFormat="1" applyFont="1" applyFill="1" applyBorder="1" applyAlignment="1" applyProtection="1"/>
    <xf numFmtId="0" fontId="34" fillId="6" borderId="0" xfId="46" applyNumberFormat="1" applyFont="1" applyFill="1" applyBorder="1" applyAlignment="1" applyProtection="1">
      <alignment horizontal="center" vertical="center" wrapText="1"/>
    </xf>
    <xf numFmtId="0" fontId="10" fillId="6" borderId="0" xfId="46" applyNumberFormat="1" applyFont="1" applyFill="1" applyBorder="1" applyAlignment="1" applyProtection="1"/>
    <xf numFmtId="49" fontId="5" fillId="0" borderId="6" xfId="50" applyNumberFormat="1" applyFont="1" applyFill="1" applyBorder="1" applyAlignment="1" applyProtection="1">
      <alignment horizontal="center" vertical="center" wrapText="1"/>
    </xf>
    <xf numFmtId="49" fontId="5" fillId="11" borderId="6" xfId="59" applyNumberFormat="1" applyFont="1" applyFill="1" applyBorder="1" applyAlignment="1" applyProtection="1">
      <alignment horizontal="left" vertical="center" wrapText="1"/>
      <protection locked="0"/>
    </xf>
    <xf numFmtId="49" fontId="77" fillId="11" borderId="6" xfId="34" applyNumberFormat="1" applyFill="1" applyBorder="1" applyAlignment="1" applyProtection="1">
      <alignment horizontal="left" vertical="center" wrapText="1"/>
      <protection locked="0"/>
    </xf>
    <xf numFmtId="0" fontId="5" fillId="12" borderId="15" xfId="60" applyFont="1" applyFill="1" applyBorder="1" applyAlignment="1" applyProtection="1">
      <alignment vertical="center" wrapText="1"/>
    </xf>
    <xf numFmtId="49" fontId="55" fillId="12" borderId="7" xfId="46" applyFont="1" applyFill="1" applyBorder="1" applyAlignment="1" applyProtection="1">
      <alignment horizontal="left" vertical="center"/>
    </xf>
    <xf numFmtId="49" fontId="29" fillId="12" borderId="7" xfId="46" applyFont="1" applyFill="1" applyBorder="1" applyAlignment="1" applyProtection="1">
      <alignment horizontal="center" vertical="top"/>
    </xf>
    <xf numFmtId="49" fontId="29" fillId="12" borderId="17" xfId="46" applyFont="1" applyFill="1" applyBorder="1" applyAlignment="1" applyProtection="1">
      <alignment horizontal="center" vertical="top"/>
    </xf>
    <xf numFmtId="0" fontId="5" fillId="6" borderId="24" xfId="53" applyFont="1" applyFill="1" applyBorder="1" applyAlignment="1" applyProtection="1">
      <alignment horizontal="center" vertical="center"/>
    </xf>
    <xf numFmtId="49" fontId="5" fillId="0" borderId="24" xfId="53" applyNumberFormat="1" applyFont="1" applyFill="1" applyBorder="1" applyAlignment="1" applyProtection="1">
      <alignment horizontal="left" vertical="center" wrapText="1"/>
    </xf>
    <xf numFmtId="49" fontId="7" fillId="12" borderId="15" xfId="46" applyFont="1" applyFill="1" applyBorder="1" applyAlignment="1" applyProtection="1">
      <alignment horizontal="center" vertical="center"/>
    </xf>
    <xf numFmtId="49" fontId="55" fillId="12" borderId="17" xfId="46" applyFont="1" applyFill="1" applyBorder="1" applyAlignment="1" applyProtection="1">
      <alignment horizontal="left" vertical="center"/>
    </xf>
    <xf numFmtId="49" fontId="8" fillId="0" borderId="0" xfId="46" applyFont="1" applyBorder="1" applyAlignment="1" applyProtection="1">
      <alignment horizontal="right" vertical="top"/>
    </xf>
    <xf numFmtId="49" fontId="8" fillId="0" borderId="0" xfId="46" applyFont="1" applyAlignment="1">
      <alignment vertical="top"/>
    </xf>
    <xf numFmtId="0" fontId="5" fillId="0" borderId="6" xfId="47" applyNumberFormat="1" applyFont="1" applyFill="1" applyBorder="1" applyAlignment="1">
      <alignment horizontal="center" vertical="center"/>
    </xf>
    <xf numFmtId="49" fontId="5" fillId="0" borderId="0" xfId="58" applyNumberFormat="1" applyFont="1" applyFill="1" applyBorder="1" applyAlignment="1" applyProtection="1">
      <alignment horizontal="center" vertical="center" wrapText="1"/>
    </xf>
    <xf numFmtId="0" fontId="7" fillId="9" borderId="25" xfId="59" applyFont="1" applyFill="1" applyBorder="1" applyAlignment="1" applyProtection="1">
      <alignment horizontal="center" vertical="center" wrapText="1"/>
    </xf>
    <xf numFmtId="0" fontId="5" fillId="0" borderId="17" xfId="59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5" fillId="6" borderId="0" xfId="58" applyNumberFormat="1" applyFont="1" applyFill="1" applyBorder="1" applyAlignment="1" applyProtection="1">
      <alignment horizontal="center" vertical="center" wrapText="1"/>
    </xf>
    <xf numFmtId="0" fontId="65" fillId="0" borderId="0" xfId="58" applyFont="1" applyFill="1" applyAlignment="1" applyProtection="1">
      <alignment horizontal="left" vertical="center" wrapText="1"/>
    </xf>
    <xf numFmtId="0" fontId="67" fillId="0" borderId="0" xfId="58" applyFont="1" applyAlignment="1" applyProtection="1">
      <alignment vertical="center" wrapText="1"/>
    </xf>
    <xf numFmtId="0" fontId="65" fillId="6" borderId="0" xfId="58" applyNumberFormat="1" applyFont="1" applyFill="1" applyBorder="1" applyAlignment="1" applyProtection="1">
      <alignment horizontal="center" vertical="center" wrapText="1"/>
    </xf>
    <xf numFmtId="0" fontId="68" fillId="6" borderId="0" xfId="58" applyFont="1" applyFill="1" applyBorder="1" applyAlignment="1" applyProtection="1">
      <alignment horizontal="right" vertical="center" wrapText="1" indent="1"/>
    </xf>
    <xf numFmtId="0" fontId="68" fillId="6" borderId="0" xfId="58" applyFont="1" applyFill="1" applyBorder="1" applyAlignment="1" applyProtection="1">
      <alignment horizontal="center" vertical="center" wrapText="1"/>
    </xf>
    <xf numFmtId="0" fontId="68" fillId="0" borderId="0" xfId="58" applyFont="1" applyAlignment="1" applyProtection="1">
      <alignment vertical="center" wrapText="1"/>
    </xf>
    <xf numFmtId="0" fontId="83" fillId="0" borderId="0" xfId="58" applyFont="1" applyAlignment="1" applyProtection="1">
      <alignment horizontal="center" vertical="center" wrapText="1"/>
    </xf>
    <xf numFmtId="0" fontId="65" fillId="0" borderId="0" xfId="58" applyFont="1" applyFill="1" applyAlignment="1" applyProtection="1">
      <alignment vertical="center" wrapText="1"/>
    </xf>
    <xf numFmtId="0" fontId="68" fillId="6" borderId="0" xfId="58" applyFont="1" applyFill="1" applyBorder="1" applyAlignment="1" applyProtection="1">
      <alignment vertical="center" wrapText="1"/>
    </xf>
    <xf numFmtId="0" fontId="69" fillId="6" borderId="0" xfId="58" applyFont="1" applyFill="1" applyBorder="1" applyAlignment="1" applyProtection="1">
      <alignment vertical="center" wrapText="1"/>
    </xf>
    <xf numFmtId="0" fontId="64" fillId="6" borderId="0" xfId="58" applyFont="1" applyFill="1" applyBorder="1" applyAlignment="1" applyProtection="1">
      <alignment vertical="center" wrapText="1"/>
    </xf>
    <xf numFmtId="0" fontId="64" fillId="6" borderId="0" xfId="58" applyFont="1" applyFill="1" applyBorder="1" applyAlignment="1" applyProtection="1">
      <alignment horizontal="center" vertical="center" wrapText="1"/>
    </xf>
    <xf numFmtId="14" fontId="64" fillId="6" borderId="0" xfId="58" applyNumberFormat="1" applyFont="1" applyFill="1" applyBorder="1" applyAlignment="1" applyProtection="1">
      <alignment horizontal="center" vertical="center" wrapText="1"/>
    </xf>
    <xf numFmtId="0" fontId="70" fillId="0" borderId="0" xfId="58" applyFont="1" applyFill="1" applyBorder="1" applyAlignment="1" applyProtection="1">
      <alignment vertical="center" wrapText="1"/>
    </xf>
    <xf numFmtId="0" fontId="70" fillId="0" borderId="0" xfId="58" applyFont="1" applyFill="1" applyAlignment="1" applyProtection="1">
      <alignment horizontal="left" vertical="center" wrapText="1"/>
    </xf>
    <xf numFmtId="0" fontId="71" fillId="0" borderId="0" xfId="58" applyFont="1" applyAlignment="1" applyProtection="1">
      <alignment vertical="center" wrapText="1"/>
    </xf>
    <xf numFmtId="0" fontId="72" fillId="6" borderId="0" xfId="58" applyFont="1" applyFill="1" applyBorder="1" applyAlignment="1" applyProtection="1">
      <alignment vertical="center" wrapText="1"/>
    </xf>
    <xf numFmtId="0" fontId="72" fillId="0" borderId="0" xfId="58" applyFont="1" applyAlignment="1" applyProtection="1">
      <alignment vertical="center" wrapText="1"/>
    </xf>
    <xf numFmtId="0" fontId="72" fillId="6" borderId="0" xfId="58" applyFont="1" applyFill="1" applyBorder="1" applyAlignment="1" applyProtection="1">
      <alignment horizontal="center" vertical="center" wrapText="1"/>
    </xf>
    <xf numFmtId="0" fontId="86" fillId="0" borderId="0" xfId="58" applyFont="1" applyAlignment="1" applyProtection="1">
      <alignment horizontal="center" vertical="center" wrapText="1"/>
    </xf>
    <xf numFmtId="49" fontId="70" fillId="0" borderId="0" xfId="58" applyNumberFormat="1" applyFont="1" applyFill="1" applyBorder="1" applyAlignment="1" applyProtection="1">
      <alignment horizontal="left" vertical="center" wrapText="1"/>
    </xf>
    <xf numFmtId="49" fontId="72" fillId="6" borderId="0" xfId="58" applyNumberFormat="1" applyFont="1" applyFill="1" applyBorder="1" applyAlignment="1" applyProtection="1">
      <alignment horizontal="center" vertical="center" wrapText="1"/>
    </xf>
    <xf numFmtId="49" fontId="72" fillId="6" borderId="0" xfId="58" applyNumberFormat="1" applyFont="1" applyFill="1" applyBorder="1" applyAlignment="1" applyProtection="1">
      <alignment horizontal="right" vertical="center" wrapText="1" indent="1"/>
    </xf>
    <xf numFmtId="14" fontId="70" fillId="6" borderId="0" xfId="58" applyNumberFormat="1" applyFont="1" applyFill="1" applyBorder="1" applyAlignment="1" applyProtection="1">
      <alignment horizontal="center" vertical="center" wrapText="1"/>
    </xf>
    <xf numFmtId="0" fontId="70" fillId="6" borderId="0" xfId="58" applyNumberFormat="1" applyFont="1" applyFill="1" applyBorder="1" applyAlignment="1" applyProtection="1">
      <alignment horizontal="center" vertical="center" wrapText="1"/>
    </xf>
    <xf numFmtId="0" fontId="72" fillId="6" borderId="0" xfId="58" applyFont="1" applyFill="1" applyBorder="1" applyAlignment="1" applyProtection="1">
      <alignment horizontal="right" vertical="center" wrapText="1" indent="1"/>
    </xf>
    <xf numFmtId="0" fontId="70" fillId="0" borderId="0" xfId="58" applyFont="1" applyFill="1" applyAlignment="1" applyProtection="1">
      <alignment vertical="center" wrapText="1"/>
    </xf>
    <xf numFmtId="0" fontId="73" fillId="6" borderId="0" xfId="58" applyFont="1" applyFill="1" applyBorder="1" applyAlignment="1" applyProtection="1">
      <alignment horizontal="center" vertical="center" wrapText="1"/>
    </xf>
    <xf numFmtId="0" fontId="74" fillId="6" borderId="0" xfId="58" applyFont="1" applyFill="1" applyBorder="1" applyAlignment="1" applyProtection="1">
      <alignment vertical="center" wrapText="1"/>
    </xf>
    <xf numFmtId="0" fontId="65" fillId="0" borderId="0" xfId="58" applyFont="1" applyFill="1" applyBorder="1" applyAlignment="1" applyProtection="1">
      <alignment vertical="center" wrapText="1"/>
    </xf>
    <xf numFmtId="49" fontId="5" fillId="10" borderId="6" xfId="59" applyNumberFormat="1" applyFont="1" applyFill="1" applyBorder="1" applyAlignment="1" applyProtection="1">
      <alignment horizontal="left" vertical="center" wrapText="1"/>
    </xf>
    <xf numFmtId="0" fontId="0" fillId="8" borderId="6" xfId="58" applyFont="1" applyFill="1" applyBorder="1" applyAlignment="1" applyProtection="1">
      <alignment horizontal="left" vertical="center" indent="1"/>
    </xf>
    <xf numFmtId="0" fontId="72" fillId="6" borderId="0" xfId="58" applyNumberFormat="1" applyFont="1" applyFill="1" applyBorder="1" applyAlignment="1" applyProtection="1">
      <alignment horizontal="left" vertical="center" wrapText="1" indent="1"/>
    </xf>
    <xf numFmtId="49" fontId="5" fillId="10" borderId="6" xfId="59" applyNumberFormat="1" applyFont="1" applyFill="1" applyBorder="1" applyAlignment="1" applyProtection="1">
      <alignment horizontal="left" vertical="center" wrapText="1" indent="1"/>
    </xf>
    <xf numFmtId="0" fontId="5" fillId="11" borderId="6" xfId="58" applyNumberFormat="1" applyFont="1" applyFill="1" applyBorder="1" applyAlignment="1" applyProtection="1">
      <alignment horizontal="left" vertical="center" wrapText="1" indent="1"/>
      <protection locked="0"/>
    </xf>
    <xf numFmtId="14" fontId="68" fillId="0" borderId="0" xfId="59" applyNumberFormat="1" applyFont="1" applyFill="1" applyBorder="1" applyAlignment="1" applyProtection="1">
      <alignment horizontal="left" vertical="center" wrapText="1" indent="1"/>
    </xf>
    <xf numFmtId="49" fontId="68" fillId="0" borderId="0" xfId="58" applyNumberFormat="1" applyFont="1" applyFill="1" applyBorder="1" applyAlignment="1" applyProtection="1">
      <alignment horizontal="left" vertical="center" wrapText="1" indent="1"/>
    </xf>
    <xf numFmtId="0" fontId="68" fillId="6" borderId="0" xfId="58" applyNumberFormat="1" applyFont="1" applyFill="1" applyBorder="1" applyAlignment="1" applyProtection="1">
      <alignment horizontal="left" vertical="center" wrapText="1" indent="1"/>
    </xf>
    <xf numFmtId="0" fontId="68" fillId="0" borderId="0" xfId="59" applyNumberFormat="1" applyFont="1" applyFill="1" applyBorder="1" applyAlignment="1" applyProtection="1">
      <alignment horizontal="left" vertical="center" wrapText="1" indent="1"/>
    </xf>
    <xf numFmtId="0" fontId="68" fillId="6" borderId="0" xfId="58" applyFont="1" applyFill="1" applyBorder="1" applyAlignment="1" applyProtection="1">
      <alignment horizontal="left" vertical="center" wrapText="1" indent="1"/>
    </xf>
    <xf numFmtId="0" fontId="5" fillId="6" borderId="0" xfId="58" applyNumberFormat="1" applyFont="1" applyFill="1" applyBorder="1" applyAlignment="1" applyProtection="1">
      <alignment horizontal="left" vertical="center" wrapText="1" indent="1"/>
    </xf>
    <xf numFmtId="49" fontId="5" fillId="8" borderId="6" xfId="58" applyNumberFormat="1" applyFont="1" applyFill="1" applyBorder="1" applyAlignment="1" applyProtection="1">
      <alignment horizontal="left" vertical="center" wrapText="1" indent="1"/>
    </xf>
    <xf numFmtId="49" fontId="5" fillId="0" borderId="6" xfId="58" applyNumberFormat="1" applyFont="1" applyFill="1" applyBorder="1" applyAlignment="1" applyProtection="1">
      <alignment horizontal="left" vertical="center" wrapText="1" indent="1"/>
    </xf>
    <xf numFmtId="49" fontId="72" fillId="0" borderId="23" xfId="58" applyNumberFormat="1" applyFont="1" applyFill="1" applyBorder="1" applyAlignment="1" applyProtection="1">
      <alignment horizontal="left" vertical="center" wrapText="1" indent="1"/>
    </xf>
    <xf numFmtId="0" fontId="23" fillId="0" borderId="0" xfId="58" applyNumberFormat="1" applyFont="1" applyFill="1" applyBorder="1" applyAlignment="1" applyProtection="1">
      <alignment horizontal="left" vertical="top" wrapText="1" indent="1"/>
    </xf>
    <xf numFmtId="0" fontId="72" fillId="6" borderId="0" xfId="58" applyFont="1" applyFill="1" applyBorder="1" applyAlignment="1" applyProtection="1">
      <alignment horizontal="left" vertical="center" wrapText="1" indent="1"/>
    </xf>
    <xf numFmtId="0" fontId="5" fillId="6" borderId="0" xfId="57" applyFont="1" applyFill="1" applyBorder="1" applyAlignment="1" applyProtection="1">
      <alignment horizontal="center" vertical="top" wrapText="1"/>
    </xf>
    <xf numFmtId="0" fontId="0" fillId="8" borderId="6" xfId="57" applyNumberFormat="1" applyFont="1" applyFill="1" applyBorder="1" applyAlignment="1" applyProtection="1">
      <alignment horizontal="left" vertical="center" wrapText="1"/>
    </xf>
    <xf numFmtId="49" fontId="0" fillId="11" borderId="6" xfId="57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59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57" applyFont="1" applyFill="1" applyBorder="1" applyAlignment="1" applyProtection="1">
      <alignment vertical="top" wrapText="1"/>
    </xf>
    <xf numFmtId="0" fontId="43" fillId="0" borderId="0" xfId="43" applyNumberFormat="1">
      <alignment vertical="top"/>
    </xf>
    <xf numFmtId="49" fontId="43" fillId="0" borderId="0" xfId="43">
      <alignment vertical="top"/>
    </xf>
    <xf numFmtId="0" fontId="64" fillId="0" borderId="0" xfId="57" applyFont="1" applyFill="1" applyBorder="1" applyAlignment="1" applyProtection="1">
      <alignment vertical="center"/>
    </xf>
    <xf numFmtId="0" fontId="64" fillId="0" borderId="0" xfId="36" applyFont="1" applyFill="1" applyBorder="1" applyAlignment="1" applyProtection="1">
      <alignment horizontal="center" vertical="center" wrapText="1"/>
    </xf>
    <xf numFmtId="0" fontId="64" fillId="0" borderId="0" xfId="53" applyFont="1" applyProtection="1"/>
    <xf numFmtId="49" fontId="55" fillId="15" borderId="36" xfId="0" applyFont="1" applyFill="1" applyBorder="1" applyAlignment="1" applyProtection="1">
      <alignment horizontal="left" vertical="center"/>
    </xf>
    <xf numFmtId="0" fontId="18" fillId="0" borderId="0" xfId="36" applyFont="1" applyFill="1" applyBorder="1" applyAlignment="1" applyProtection="1">
      <alignment vertical="center" wrapText="1"/>
    </xf>
    <xf numFmtId="0" fontId="64" fillId="0" borderId="0" xfId="36" applyFont="1" applyFill="1" applyBorder="1" applyAlignment="1" applyProtection="1">
      <alignment vertical="center" wrapText="1"/>
    </xf>
    <xf numFmtId="0" fontId="64" fillId="0" borderId="0" xfId="53" applyFont="1"/>
    <xf numFmtId="0" fontId="62" fillId="0" borderId="0" xfId="53" applyFont="1"/>
    <xf numFmtId="0" fontId="5" fillId="0" borderId="6" xfId="60" applyFont="1" applyFill="1" applyBorder="1" applyAlignment="1" applyProtection="1">
      <alignment horizontal="center" vertical="center" wrapText="1"/>
    </xf>
    <xf numFmtId="14" fontId="5" fillId="10" borderId="6" xfId="59" applyNumberFormat="1" applyFont="1" applyFill="1" applyBorder="1" applyAlignment="1" applyProtection="1">
      <alignment horizontal="center" vertical="center" wrapText="1"/>
    </xf>
    <xf numFmtId="0" fontId="5" fillId="6" borderId="8" xfId="57" applyFont="1" applyFill="1" applyBorder="1" applyAlignment="1" applyProtection="1">
      <alignment vertical="center" wrapText="1"/>
    </xf>
    <xf numFmtId="0" fontId="36" fillId="0" borderId="6" xfId="60" applyFont="1" applyFill="1" applyBorder="1" applyAlignment="1" applyProtection="1">
      <alignment vertical="center" wrapText="1"/>
    </xf>
    <xf numFmtId="49" fontId="32" fillId="6" borderId="7" xfId="37" applyNumberFormat="1" applyFont="1" applyFill="1" applyBorder="1" applyAlignment="1" applyProtection="1">
      <alignment horizontal="center" vertical="center" wrapText="1"/>
    </xf>
    <xf numFmtId="0" fontId="38" fillId="12" borderId="15" xfId="60" applyFont="1" applyFill="1" applyBorder="1" applyAlignment="1" applyProtection="1">
      <alignment horizontal="center" vertical="center" wrapText="1"/>
    </xf>
    <xf numFmtId="0" fontId="5" fillId="12" borderId="7" xfId="60" applyFont="1" applyFill="1" applyBorder="1" applyAlignment="1" applyProtection="1">
      <alignment horizontal="center" vertical="center" wrapText="1"/>
    </xf>
    <xf numFmtId="14" fontId="5" fillId="12" borderId="7" xfId="59" applyNumberFormat="1" applyFont="1" applyFill="1" applyBorder="1" applyAlignment="1" applyProtection="1">
      <alignment horizontal="center" vertical="center" wrapText="1"/>
    </xf>
    <xf numFmtId="49" fontId="5" fillId="12" borderId="7" xfId="60" applyNumberFormat="1" applyFont="1" applyFill="1" applyBorder="1" applyAlignment="1" applyProtection="1">
      <alignment horizontal="center" vertical="center" wrapText="1"/>
    </xf>
    <xf numFmtId="14" fontId="47" fillId="12" borderId="7" xfId="59" applyNumberFormat="1" applyFont="1" applyFill="1" applyBorder="1" applyAlignment="1" applyProtection="1">
      <alignment horizontal="center" vertical="center" wrapText="1"/>
    </xf>
    <xf numFmtId="49" fontId="77" fillId="12" borderId="7" xfId="31" applyNumberFormat="1" applyFill="1" applyBorder="1" applyAlignment="1" applyProtection="1">
      <alignment horizontal="left" vertical="center" wrapText="1"/>
    </xf>
    <xf numFmtId="49" fontId="0" fillId="12" borderId="17" xfId="60" applyNumberFormat="1" applyFont="1" applyFill="1" applyBorder="1" applyAlignment="1" applyProtection="1">
      <alignment horizontal="center" vertical="center" wrapText="1"/>
    </xf>
    <xf numFmtId="0" fontId="5" fillId="0" borderId="6" xfId="59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3" fillId="0" borderId="0" xfId="60" applyFont="1" applyFill="1" applyAlignment="1" applyProtection="1">
      <alignment horizontal="center" vertical="center" wrapText="1"/>
    </xf>
    <xf numFmtId="14" fontId="5" fillId="8" borderId="6" xfId="59" applyNumberFormat="1" applyFont="1" applyFill="1" applyBorder="1" applyAlignment="1" applyProtection="1">
      <alignment horizontal="left" vertical="center" wrapText="1"/>
    </xf>
    <xf numFmtId="49" fontId="5" fillId="8" borderId="6" xfId="60" applyNumberFormat="1" applyFont="1" applyFill="1" applyBorder="1" applyAlignment="1" applyProtection="1">
      <alignment horizontal="left" vertical="center" wrapText="1"/>
    </xf>
    <xf numFmtId="0" fontId="61" fillId="0" borderId="0" xfId="58" applyFont="1" applyFill="1" applyAlignment="1" applyProtection="1">
      <alignment vertical="center" wrapText="1"/>
    </xf>
    <xf numFmtId="0" fontId="61" fillId="0" borderId="0" xfId="58" applyFont="1" applyFill="1" applyAlignment="1" applyProtection="1">
      <alignment horizontal="left" vertical="center" wrapText="1"/>
    </xf>
    <xf numFmtId="0" fontId="75" fillId="0" borderId="0" xfId="58" applyFont="1" applyAlignment="1" applyProtection="1">
      <alignment vertical="center" wrapText="1"/>
    </xf>
    <xf numFmtId="0" fontId="62" fillId="6" borderId="0" xfId="58" applyFont="1" applyFill="1" applyBorder="1" applyAlignment="1" applyProtection="1">
      <alignment vertical="center" wrapText="1"/>
    </xf>
    <xf numFmtId="0" fontId="62" fillId="6" borderId="0" xfId="58" applyFont="1" applyFill="1" applyBorder="1" applyAlignment="1" applyProtection="1">
      <alignment horizontal="right" vertical="center" wrapText="1" indent="1"/>
    </xf>
    <xf numFmtId="49" fontId="62" fillId="0" borderId="0" xfId="59" applyNumberFormat="1" applyFont="1" applyFill="1" applyBorder="1" applyAlignment="1" applyProtection="1">
      <alignment horizontal="left" vertical="center" wrapText="1" indent="1"/>
    </xf>
    <xf numFmtId="0" fontId="62" fillId="0" borderId="0" xfId="58" applyFont="1" applyAlignment="1" applyProtection="1">
      <alignment vertical="center" wrapText="1"/>
    </xf>
    <xf numFmtId="0" fontId="87" fillId="0" borderId="0" xfId="58" applyFont="1" applyAlignment="1" applyProtection="1">
      <alignment horizontal="center" vertical="center" wrapText="1"/>
    </xf>
    <xf numFmtId="0" fontId="62" fillId="0" borderId="0" xfId="58" applyFont="1" applyFill="1" applyBorder="1" applyAlignment="1" applyProtection="1">
      <alignment horizontal="right" vertical="center" wrapText="1" indent="1"/>
    </xf>
    <xf numFmtId="49" fontId="62" fillId="0" borderId="0" xfId="58" applyNumberFormat="1" applyFont="1" applyFill="1" applyBorder="1" applyAlignment="1" applyProtection="1">
      <alignment horizontal="left" vertical="center" wrapText="1" indent="1"/>
    </xf>
    <xf numFmtId="0" fontId="0" fillId="8" borderId="6" xfId="58" applyNumberFormat="1" applyFont="1" applyFill="1" applyBorder="1" applyAlignment="1" applyProtection="1">
      <alignment horizontal="left" vertical="center" wrapText="1" indent="1"/>
    </xf>
    <xf numFmtId="0" fontId="5" fillId="8" borderId="6" xfId="58" applyNumberFormat="1" applyFont="1" applyFill="1" applyBorder="1" applyAlignment="1" applyProtection="1">
      <alignment horizontal="left" vertical="center" wrapText="1" indent="1"/>
    </xf>
    <xf numFmtId="0" fontId="63" fillId="0" borderId="0" xfId="60" applyFont="1" applyFill="1" applyAlignment="1" applyProtection="1">
      <alignment horizontal="center" vertical="center" wrapText="1"/>
    </xf>
    <xf numFmtId="0" fontId="62" fillId="6" borderId="0" xfId="53" applyFont="1" applyFill="1" applyBorder="1" applyProtection="1"/>
    <xf numFmtId="0" fontId="62" fillId="0" borderId="0" xfId="53" applyFont="1" applyProtection="1"/>
    <xf numFmtId="0" fontId="63" fillId="6" borderId="0" xfId="53" applyFont="1" applyFill="1" applyBorder="1" applyAlignment="1" applyProtection="1">
      <alignment horizontal="center" vertical="center"/>
    </xf>
    <xf numFmtId="0" fontId="8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5" fillId="0" borderId="0" xfId="0" applyNumberFormat="1" applyFont="1" applyFill="1" applyBorder="1" applyAlignment="1">
      <alignment vertical="center"/>
    </xf>
    <xf numFmtId="49" fontId="5" fillId="12" borderId="26" xfId="60" applyNumberFormat="1" applyFont="1" applyFill="1" applyBorder="1" applyAlignment="1" applyProtection="1">
      <alignment horizontal="center" vertical="center" wrapText="1"/>
    </xf>
    <xf numFmtId="0" fontId="5" fillId="12" borderId="28" xfId="59" applyNumberFormat="1" applyFont="1" applyFill="1" applyBorder="1" applyAlignment="1" applyProtection="1">
      <alignment horizontal="left" vertical="center" wrapText="1"/>
    </xf>
    <xf numFmtId="49" fontId="55" fillId="12" borderId="7" xfId="0" applyFont="1" applyFill="1" applyBorder="1" applyAlignment="1" applyProtection="1">
      <alignment horizontal="left" vertical="center" indent="2"/>
    </xf>
    <xf numFmtId="0" fontId="0" fillId="6" borderId="15" xfId="57" applyFont="1" applyFill="1" applyBorder="1" applyAlignment="1" applyProtection="1">
      <alignment horizontal="left" vertical="center" wrapText="1" indent="1"/>
    </xf>
    <xf numFmtId="49" fontId="5" fillId="10" borderId="24" xfId="59" applyNumberFormat="1" applyFont="1" applyFill="1" applyBorder="1" applyAlignment="1" applyProtection="1">
      <alignment horizontal="left" vertical="center" wrapText="1"/>
    </xf>
    <xf numFmtId="0" fontId="0" fillId="12" borderId="17" xfId="57" applyFont="1" applyFill="1" applyBorder="1" applyAlignment="1" applyProtection="1">
      <alignment vertical="top" wrapText="1"/>
    </xf>
    <xf numFmtId="0" fontId="88" fillId="6" borderId="0" xfId="57" applyFont="1" applyFill="1" applyBorder="1" applyAlignment="1" applyProtection="1">
      <alignment vertical="center"/>
    </xf>
    <xf numFmtId="0" fontId="83" fillId="0" borderId="0" xfId="0" applyNumberFormat="1" applyFont="1" applyFill="1" applyBorder="1" applyAlignment="1">
      <alignment horizontal="center" vertical="center"/>
    </xf>
    <xf numFmtId="0" fontId="0" fillId="0" borderId="6" xfId="60" applyNumberFormat="1" applyFont="1" applyFill="1" applyBorder="1" applyAlignment="1" applyProtection="1">
      <alignment vertical="center" wrapText="1"/>
    </xf>
    <xf numFmtId="3" fontId="0" fillId="11" borderId="17" xfId="57" applyNumberFormat="1" applyFont="1" applyFill="1" applyBorder="1" applyAlignment="1" applyProtection="1">
      <alignment horizontal="right" vertical="center" wrapText="1"/>
      <protection locked="0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44" applyFont="1">
      <alignment vertical="top"/>
    </xf>
    <xf numFmtId="49" fontId="38" fillId="0" borderId="0" xfId="44" applyFont="1" applyAlignment="1">
      <alignment horizontal="center" vertical="center" wrapText="1"/>
    </xf>
    <xf numFmtId="0" fontId="5" fillId="11" borderId="6" xfId="59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44">
      <alignment vertical="top"/>
    </xf>
    <xf numFmtId="0" fontId="83" fillId="0" borderId="0" xfId="44" applyNumberFormat="1" applyFont="1">
      <alignment vertical="top"/>
    </xf>
    <xf numFmtId="49" fontId="83" fillId="0" borderId="0" xfId="44" applyNumberFormat="1" applyFont="1">
      <alignment vertical="top"/>
    </xf>
    <xf numFmtId="49" fontId="64" fillId="0" borderId="0" xfId="0" applyFont="1">
      <alignment vertical="top"/>
    </xf>
    <xf numFmtId="49" fontId="64" fillId="0" borderId="0" xfId="44" applyFont="1">
      <alignment vertical="top"/>
    </xf>
    <xf numFmtId="0" fontId="5" fillId="0" borderId="0" xfId="49" applyFont="1" applyFill="1" applyBorder="1" applyAlignment="1" applyProtection="1">
      <alignment horizontal="left" vertical="center" wrapText="1" indent="2"/>
    </xf>
    <xf numFmtId="0" fontId="5" fillId="0" borderId="0" xfId="59" applyNumberFormat="1" applyFont="1" applyFill="1" applyBorder="1" applyAlignment="1" applyProtection="1">
      <alignment horizontal="left" vertical="center" wrapText="1"/>
    </xf>
    <xf numFmtId="0" fontId="91" fillId="0" borderId="0" xfId="60" applyFont="1" applyFill="1" applyAlignment="1" applyProtection="1">
      <alignment vertical="center"/>
    </xf>
    <xf numFmtId="0" fontId="91" fillId="0" borderId="0" xfId="47" applyNumberFormat="1" applyFont="1" applyFill="1" applyBorder="1" applyAlignment="1">
      <alignment vertical="center"/>
    </xf>
    <xf numFmtId="0" fontId="91" fillId="0" borderId="0" xfId="47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8" fillId="0" borderId="0" xfId="60" applyFont="1" applyFill="1" applyAlignment="1" applyProtection="1">
      <alignment vertical="center" wrapText="1"/>
    </xf>
    <xf numFmtId="49" fontId="68" fillId="0" borderId="6" xfId="60" applyNumberFormat="1" applyFont="1" applyFill="1" applyBorder="1" applyAlignment="1" applyProtection="1">
      <alignment horizontal="left" vertical="center" wrapText="1"/>
    </xf>
    <xf numFmtId="0" fontId="76" fillId="6" borderId="0" xfId="60" applyFont="1" applyFill="1" applyBorder="1" applyAlignment="1" applyProtection="1">
      <alignment horizontal="center" vertical="center" wrapText="1"/>
    </xf>
    <xf numFmtId="0" fontId="0" fillId="0" borderId="0" xfId="60" applyFont="1" applyFill="1" applyAlignment="1" applyProtection="1">
      <alignment vertical="center" wrapText="1"/>
    </xf>
    <xf numFmtId="49" fontId="0" fillId="0" borderId="6" xfId="60" applyNumberFormat="1" applyFont="1" applyFill="1" applyBorder="1" applyAlignment="1" applyProtection="1">
      <alignment vertical="top" wrapText="1"/>
    </xf>
    <xf numFmtId="49" fontId="68" fillId="0" borderId="24" xfId="60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5" fillId="12" borderId="23" xfId="0" applyFont="1" applyFill="1" applyBorder="1" applyAlignment="1" applyProtection="1">
      <alignment vertical="center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57" applyNumberFormat="1" applyFont="1" applyFill="1" applyBorder="1" applyAlignment="1" applyProtection="1">
      <alignment horizontal="left" vertical="center" wrapText="1" indent="1"/>
      <protection locked="0"/>
    </xf>
    <xf numFmtId="49" fontId="55" fillId="12" borderId="7" xfId="47" applyFont="1" applyFill="1" applyBorder="1" applyAlignment="1" applyProtection="1">
      <alignment horizontal="left" vertical="center" indent="1"/>
    </xf>
    <xf numFmtId="49" fontId="55" fillId="12" borderId="27" xfId="0" applyFont="1" applyFill="1" applyBorder="1" applyAlignment="1" applyProtection="1">
      <alignment horizontal="left" vertical="center" indent="4"/>
    </xf>
    <xf numFmtId="49" fontId="55" fillId="12" borderId="7" xfId="0" applyFont="1" applyFill="1" applyBorder="1" applyAlignment="1" applyProtection="1">
      <alignment horizontal="left" vertical="center" indent="3"/>
    </xf>
    <xf numFmtId="0" fontId="14" fillId="0" borderId="0" xfId="52" applyFont="1" applyFill="1" applyBorder="1" applyAlignment="1" applyProtection="1">
      <alignment wrapText="1"/>
    </xf>
    <xf numFmtId="0" fontId="89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39" fillId="6" borderId="0" xfId="45" applyNumberFormat="1" applyFont="1" applyFill="1" applyBorder="1" applyAlignment="1">
      <alignment vertical="center" wrapText="1"/>
    </xf>
    <xf numFmtId="0" fontId="40" fillId="6" borderId="0" xfId="45" applyNumberFormat="1" applyFont="1" applyFill="1" applyBorder="1" applyAlignment="1">
      <alignment vertical="center" wrapText="1"/>
    </xf>
    <xf numFmtId="0" fontId="39" fillId="6" borderId="0" xfId="45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1" fillId="0" borderId="0" xfId="58" applyFont="1" applyFill="1" applyBorder="1" applyAlignment="1" applyProtection="1">
      <alignment vertical="center" wrapText="1"/>
    </xf>
    <xf numFmtId="49" fontId="61" fillId="0" borderId="0" xfId="58" applyNumberFormat="1" applyFont="1" applyFill="1" applyBorder="1" applyAlignment="1" applyProtection="1">
      <alignment horizontal="left" vertical="center" wrapText="1"/>
    </xf>
    <xf numFmtId="49" fontId="62" fillId="6" borderId="0" xfId="58" applyNumberFormat="1" applyFont="1" applyFill="1" applyBorder="1" applyAlignment="1" applyProtection="1">
      <alignment horizontal="center" vertical="center" wrapText="1"/>
    </xf>
    <xf numFmtId="49" fontId="62" fillId="6" borderId="0" xfId="58" applyNumberFormat="1" applyFont="1" applyFill="1" applyBorder="1" applyAlignment="1" applyProtection="1">
      <alignment horizontal="right" vertical="center" wrapText="1" indent="1"/>
    </xf>
    <xf numFmtId="49" fontId="62" fillId="0" borderId="0" xfId="58" applyNumberFormat="1" applyFont="1" applyFill="1" applyBorder="1" applyAlignment="1" applyProtection="1">
      <alignment horizontal="center" vertical="center" wrapText="1"/>
    </xf>
    <xf numFmtId="0" fontId="62" fillId="6" borderId="0" xfId="58" applyFont="1" applyFill="1" applyBorder="1" applyAlignment="1" applyProtection="1">
      <alignment horizontal="center" vertical="center" wrapText="1"/>
    </xf>
    <xf numFmtId="0" fontId="5" fillId="0" borderId="0" xfId="58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07" fillId="6" borderId="0" xfId="58" applyFont="1" applyFill="1" applyBorder="1" applyAlignment="1" applyProtection="1">
      <alignment horizontal="center" vertical="center" wrapText="1"/>
    </xf>
    <xf numFmtId="0" fontId="107" fillId="0" borderId="0" xfId="58" applyFont="1" applyAlignment="1" applyProtection="1">
      <alignment horizontal="center" vertical="center" wrapText="1"/>
    </xf>
    <xf numFmtId="0" fontId="83" fillId="0" borderId="0" xfId="60" applyFont="1" applyFill="1" applyAlignment="1" applyProtection="1">
      <alignment vertical="center"/>
    </xf>
    <xf numFmtId="0" fontId="83" fillId="0" borderId="0" xfId="60" applyNumberFormat="1" applyFont="1" applyFill="1" applyAlignment="1" applyProtection="1">
      <alignment horizontal="left" vertical="center" wrapText="1"/>
    </xf>
    <xf numFmtId="49" fontId="83" fillId="0" borderId="0" xfId="60" applyNumberFormat="1" applyFont="1" applyFill="1" applyAlignment="1" applyProtection="1">
      <alignment horizontal="left" vertical="center" wrapText="1"/>
    </xf>
    <xf numFmtId="0" fontId="83" fillId="0" borderId="0" xfId="60" applyFont="1" applyFill="1" applyBorder="1" applyAlignment="1" applyProtection="1">
      <alignment vertical="center" wrapText="1"/>
    </xf>
    <xf numFmtId="49" fontId="83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53" applyNumberFormat="1" applyFont="1"/>
    <xf numFmtId="49" fontId="0" fillId="0" borderId="0" xfId="0" applyNumberFormat="1">
      <alignment vertical="top"/>
    </xf>
    <xf numFmtId="49" fontId="0" fillId="11" borderId="6" xfId="59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6" xfId="59" applyNumberFormat="1" applyFont="1" applyFill="1" applyBorder="1" applyAlignment="1" applyProtection="1">
      <alignment horizontal="left" vertical="center" wrapText="1" indent="1"/>
    </xf>
    <xf numFmtId="0" fontId="5" fillId="10" borderId="6" xfId="59" applyNumberFormat="1" applyFont="1" applyFill="1" applyBorder="1" applyAlignment="1" applyProtection="1">
      <alignment horizontal="left" vertical="center" wrapText="1"/>
    </xf>
    <xf numFmtId="0" fontId="0" fillId="0" borderId="6" xfId="49" applyFont="1" applyFill="1" applyBorder="1" applyAlignment="1" applyProtection="1">
      <alignment horizontal="left" vertical="center" wrapText="1" indent="2"/>
    </xf>
    <xf numFmtId="0" fontId="0" fillId="0" borderId="6" xfId="60" applyFont="1" applyFill="1" applyBorder="1" applyAlignment="1" applyProtection="1">
      <alignment horizontal="center" vertical="center" wrapText="1"/>
    </xf>
    <xf numFmtId="0" fontId="5" fillId="13" borderId="48" xfId="53" applyFont="1" applyFill="1" applyBorder="1" applyAlignment="1">
      <alignment horizontal="center" vertical="center"/>
    </xf>
    <xf numFmtId="0" fontId="0" fillId="0" borderId="15" xfId="60" applyFont="1" applyFill="1" applyBorder="1" applyAlignment="1" applyProtection="1">
      <alignment horizontal="center" vertical="center" wrapText="1"/>
    </xf>
    <xf numFmtId="0" fontId="0" fillId="2" borderId="6" xfId="57" applyNumberFormat="1" applyFont="1" applyFill="1" applyBorder="1" applyAlignment="1" applyProtection="1">
      <alignment horizontal="right" vertical="center" wrapText="1"/>
      <protection locked="0"/>
    </xf>
    <xf numFmtId="0" fontId="83" fillId="0" borderId="6" xfId="60" applyFont="1" applyFill="1" applyBorder="1" applyAlignment="1" applyProtection="1">
      <alignment vertical="center"/>
    </xf>
    <xf numFmtId="0" fontId="0" fillId="0" borderId="6" xfId="59" applyFont="1" applyBorder="1" applyAlignment="1" applyProtection="1">
      <alignment horizontal="left" vertical="center"/>
    </xf>
    <xf numFmtId="0" fontId="5" fillId="11" borderId="6" xfId="59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6" xfId="57" applyNumberFormat="1" applyFont="1" applyFill="1" applyBorder="1" applyAlignment="1" applyProtection="1">
      <alignment horizontal="left" vertical="center" wrapText="1"/>
    </xf>
    <xf numFmtId="49" fontId="0" fillId="0" borderId="6" xfId="59" applyNumberFormat="1" applyFont="1" applyFill="1" applyBorder="1" applyAlignment="1" applyProtection="1">
      <alignment horizontal="left" vertical="center" wrapText="1"/>
    </xf>
    <xf numFmtId="49" fontId="5" fillId="10" borderId="15" xfId="59" applyNumberFormat="1" applyFont="1" applyFill="1" applyBorder="1" applyAlignment="1" applyProtection="1">
      <alignment horizontal="left" vertical="center" wrapText="1"/>
    </xf>
    <xf numFmtId="49" fontId="5" fillId="11" borderId="15" xfId="57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0" fillId="6" borderId="6" xfId="61" applyNumberFormat="1" applyFont="1" applyFill="1" applyBorder="1" applyAlignment="1" applyProtection="1">
      <alignment horizontal="center" vertical="center"/>
    </xf>
    <xf numFmtId="0" fontId="83" fillId="6" borderId="0" xfId="57" applyFont="1" applyFill="1" applyBorder="1" applyProtection="1"/>
    <xf numFmtId="0" fontId="83" fillId="6" borderId="0" xfId="57" applyFont="1" applyFill="1" applyBorder="1" applyAlignment="1" applyProtection="1">
      <alignment vertical="center" wrapText="1"/>
    </xf>
    <xf numFmtId="0" fontId="83" fillId="0" borderId="0" xfId="58" applyFont="1" applyAlignment="1" applyProtection="1">
      <alignment vertical="top" wrapText="1"/>
    </xf>
    <xf numFmtId="0" fontId="83" fillId="0" borderId="0" xfId="58" applyFont="1" applyAlignment="1" applyProtection="1">
      <alignment vertical="center" wrapText="1"/>
    </xf>
    <xf numFmtId="0" fontId="5" fillId="0" borderId="6" xfId="60" applyFont="1" applyFill="1" applyBorder="1" applyAlignment="1" applyProtection="1">
      <alignment horizontal="center" vertical="center" wrapText="1"/>
    </xf>
    <xf numFmtId="14" fontId="5" fillId="10" borderId="6" xfId="59" applyNumberFormat="1" applyFont="1" applyFill="1" applyBorder="1" applyAlignment="1" applyProtection="1">
      <alignment horizontal="center" vertical="center" wrapText="1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2" fontId="0" fillId="11" borderId="17" xfId="57" applyNumberFormat="1" applyFont="1" applyFill="1" applyBorder="1" applyAlignment="1" applyProtection="1">
      <alignment horizontal="right" vertical="center" wrapText="1"/>
      <protection locked="0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0" fontId="83" fillId="0" borderId="0" xfId="0" applyNumberFormat="1" applyFont="1" applyFill="1" applyBorder="1" applyAlignment="1">
      <alignment horizontal="center" vertical="center"/>
    </xf>
    <xf numFmtId="22" fontId="5" fillId="0" borderId="0" xfId="53" applyNumberFormat="1" applyFont="1" applyAlignment="1" applyProtection="1">
      <alignment horizontal="left" vertical="center" wrapText="1"/>
    </xf>
    <xf numFmtId="49" fontId="0" fillId="2" borderId="6" xfId="59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59" applyNumberFormat="1" applyFont="1" applyFill="1" applyBorder="1" applyAlignment="1" applyProtection="1">
      <alignment horizontal="left" vertical="center" wrapText="1"/>
    </xf>
    <xf numFmtId="49" fontId="0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77" fillId="0" borderId="6" xfId="31" applyNumberFormat="1" applyFill="1" applyBorder="1" applyAlignment="1" applyProtection="1">
      <alignment horizontal="left" vertical="center" wrapText="1"/>
    </xf>
    <xf numFmtId="0" fontId="14" fillId="6" borderId="0" xfId="45" applyNumberFormat="1" applyFont="1" applyFill="1" applyBorder="1" applyAlignment="1">
      <alignment horizontal="justify" vertical="top" wrapText="1"/>
    </xf>
    <xf numFmtId="49" fontId="14" fillId="6" borderId="0" xfId="45" applyFont="1" applyFill="1" applyBorder="1" applyAlignment="1">
      <alignment horizontal="left" vertical="top" wrapText="1" indent="1"/>
    </xf>
    <xf numFmtId="49" fontId="14" fillId="6" borderId="32" xfId="45" applyFont="1" applyFill="1" applyBorder="1" applyAlignment="1">
      <alignment vertical="center" wrapText="1"/>
    </xf>
    <xf numFmtId="49" fontId="14" fillId="6" borderId="0" xfId="45" applyFont="1" applyFill="1" applyBorder="1" applyAlignment="1">
      <alignment vertical="center" wrapText="1"/>
    </xf>
    <xf numFmtId="49" fontId="14" fillId="6" borderId="32" xfId="45" applyFont="1" applyFill="1" applyBorder="1" applyAlignment="1">
      <alignment horizontal="left" vertical="center" wrapText="1"/>
    </xf>
    <xf numFmtId="49" fontId="14" fillId="6" borderId="0" xfId="45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45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45" applyNumberFormat="1" applyFont="1" applyFill="1" applyBorder="1" applyAlignment="1" applyProtection="1">
      <alignment horizontal="justify" vertical="top" wrapText="1"/>
    </xf>
    <xf numFmtId="49" fontId="14" fillId="6" borderId="0" xfId="45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3" applyNumberFormat="1" applyFont="1" applyFill="1" applyBorder="1" applyAlignment="1" applyProtection="1">
      <alignment horizontal="left" vertical="center" wrapText="1"/>
    </xf>
    <xf numFmtId="49" fontId="77" fillId="0" borderId="0" xfId="34" applyNumberFormat="1" applyBorder="1" applyAlignment="1" applyProtection="1">
      <alignment vertical="center"/>
    </xf>
    <xf numFmtId="49" fontId="77" fillId="0" borderId="0" xfId="31" applyNumberFormat="1" applyBorder="1" applyAlignment="1" applyProtection="1">
      <alignment vertical="center"/>
    </xf>
    <xf numFmtId="49" fontId="14" fillId="6" borderId="0" xfId="45" applyFont="1" applyFill="1" applyBorder="1" applyAlignment="1">
      <alignment horizontal="justify" vertical="justify" wrapText="1"/>
    </xf>
    <xf numFmtId="49" fontId="29" fillId="0" borderId="0" xfId="33" applyNumberFormat="1" applyFont="1" applyFill="1" applyBorder="1" applyAlignment="1" applyProtection="1">
      <alignment horizontal="left" vertical="top" wrapText="1"/>
    </xf>
    <xf numFmtId="0" fontId="18" fillId="0" borderId="37" xfId="63" applyFont="1" applyBorder="1" applyAlignment="1">
      <alignment horizontal="left" vertical="center" wrapText="1" indent="1"/>
    </xf>
    <xf numFmtId="0" fontId="18" fillId="0" borderId="7" xfId="57" applyFont="1" applyFill="1" applyBorder="1" applyAlignment="1" applyProtection="1">
      <alignment horizontal="left" vertical="center" indent="1"/>
    </xf>
    <xf numFmtId="49" fontId="83" fillId="6" borderId="0" xfId="57" applyNumberFormat="1" applyFont="1" applyFill="1" applyBorder="1" applyAlignment="1" applyProtection="1">
      <alignment horizontal="center" vertical="center" wrapText="1"/>
    </xf>
    <xf numFmtId="0" fontId="8" fillId="0" borderId="0" xfId="58" applyFont="1" applyAlignment="1" applyProtection="1">
      <alignment horizontal="right" vertical="top" wrapText="1"/>
    </xf>
    <xf numFmtId="0" fontId="8" fillId="0" borderId="0" xfId="58" applyFont="1" applyAlignment="1" applyProtection="1">
      <alignment horizontal="left" vertical="top" wrapText="1"/>
    </xf>
    <xf numFmtId="49" fontId="0" fillId="6" borderId="6" xfId="61" applyNumberFormat="1" applyFont="1" applyFill="1" applyBorder="1" applyAlignment="1" applyProtection="1">
      <alignment horizontal="center" vertical="center" wrapText="1"/>
    </xf>
    <xf numFmtId="49" fontId="5" fillId="6" borderId="6" xfId="61" applyNumberFormat="1" applyFont="1" applyFill="1" applyBorder="1" applyAlignment="1" applyProtection="1">
      <alignment horizontal="center" vertical="center" wrapText="1"/>
    </xf>
    <xf numFmtId="0" fontId="0" fillId="6" borderId="24" xfId="57" applyFont="1" applyFill="1" applyBorder="1" applyAlignment="1" applyProtection="1">
      <alignment horizontal="left" vertical="top" wrapText="1"/>
    </xf>
    <xf numFmtId="0" fontId="0" fillId="6" borderId="18" xfId="57" applyFont="1" applyFill="1" applyBorder="1" applyAlignment="1" applyProtection="1">
      <alignment horizontal="left" vertical="top" wrapText="1"/>
    </xf>
    <xf numFmtId="0" fontId="60" fillId="0" borderId="0" xfId="57" applyFont="1" applyFill="1" applyBorder="1" applyAlignment="1" applyProtection="1">
      <alignment horizontal="center" vertical="center"/>
    </xf>
    <xf numFmtId="0" fontId="90" fillId="6" borderId="0" xfId="57" applyFont="1" applyFill="1" applyBorder="1" applyAlignment="1" applyProtection="1">
      <alignment horizontal="left" vertical="center" wrapText="1"/>
    </xf>
    <xf numFmtId="0" fontId="0" fillId="6" borderId="6" xfId="57" applyFont="1" applyFill="1" applyBorder="1" applyAlignment="1" applyProtection="1">
      <alignment horizontal="center" vertical="center" wrapText="1"/>
    </xf>
    <xf numFmtId="0" fontId="5" fillId="6" borderId="6" xfId="57" applyFont="1" applyFill="1" applyBorder="1" applyAlignment="1" applyProtection="1">
      <alignment horizontal="center" vertical="center" wrapText="1"/>
    </xf>
    <xf numFmtId="0" fontId="5" fillId="6" borderId="8" xfId="57" applyFont="1" applyFill="1" applyBorder="1" applyAlignment="1" applyProtection="1">
      <alignment horizontal="center" vertical="center" wrapText="1"/>
    </xf>
    <xf numFmtId="0" fontId="83" fillId="6" borderId="0" xfId="57" applyFont="1" applyFill="1" applyBorder="1" applyAlignment="1" applyProtection="1">
      <alignment horizontal="center" vertical="center" wrapText="1"/>
    </xf>
    <xf numFmtId="0" fontId="0" fillId="0" borderId="24" xfId="60" applyNumberFormat="1" applyFont="1" applyFill="1" applyBorder="1" applyAlignment="1" applyProtection="1">
      <alignment horizontal="left" vertical="top" wrapText="1"/>
    </xf>
    <xf numFmtId="0" fontId="0" fillId="0" borderId="18" xfId="60" applyNumberFormat="1" applyFont="1" applyFill="1" applyBorder="1" applyAlignment="1" applyProtection="1">
      <alignment horizontal="left" vertical="top" wrapText="1"/>
    </xf>
    <xf numFmtId="0" fontId="18" fillId="0" borderId="17" xfId="36" applyFont="1" applyFill="1" applyBorder="1" applyAlignment="1" applyProtection="1">
      <alignment horizontal="left" vertical="center" wrapText="1" indent="1"/>
    </xf>
    <xf numFmtId="0" fontId="18" fillId="0" borderId="6" xfId="36" applyFont="1" applyFill="1" applyBorder="1" applyAlignment="1" applyProtection="1">
      <alignment horizontal="left" vertical="center" wrapText="1" indent="1"/>
    </xf>
    <xf numFmtId="0" fontId="18" fillId="0" borderId="15" xfId="36" applyFont="1" applyFill="1" applyBorder="1" applyAlignment="1" applyProtection="1">
      <alignment horizontal="left" vertical="center" wrapText="1" indent="1"/>
    </xf>
    <xf numFmtId="0" fontId="0" fillId="0" borderId="6" xfId="37" applyFont="1" applyFill="1" applyBorder="1" applyAlignment="1" applyProtection="1">
      <alignment horizontal="center" vertical="center" wrapText="1"/>
    </xf>
    <xf numFmtId="0" fontId="0" fillId="0" borderId="6" xfId="60" applyFont="1" applyFill="1" applyBorder="1" applyAlignment="1" applyProtection="1">
      <alignment horizontal="center" vertical="center" wrapText="1"/>
    </xf>
    <xf numFmtId="0" fontId="0" fillId="0" borderId="24" xfId="60" applyFont="1" applyFill="1" applyBorder="1" applyAlignment="1" applyProtection="1">
      <alignment horizontal="center" vertical="center" wrapText="1"/>
    </xf>
    <xf numFmtId="0" fontId="5" fillId="0" borderId="6" xfId="60" applyFont="1" applyFill="1" applyBorder="1" applyAlignment="1" applyProtection="1">
      <alignment horizontal="center" vertical="center" wrapText="1"/>
    </xf>
    <xf numFmtId="0" fontId="0" fillId="0" borderId="18" xfId="60" applyFont="1" applyFill="1" applyBorder="1" applyAlignment="1" applyProtection="1">
      <alignment horizontal="center" vertical="center" wrapText="1"/>
    </xf>
    <xf numFmtId="0" fontId="0" fillId="0" borderId="28" xfId="60" applyFont="1" applyFill="1" applyBorder="1" applyAlignment="1" applyProtection="1">
      <alignment horizontal="center" vertical="center" wrapText="1"/>
    </xf>
    <xf numFmtId="0" fontId="0" fillId="0" borderId="33" xfId="60" applyFont="1" applyFill="1" applyBorder="1" applyAlignment="1" applyProtection="1">
      <alignment horizontal="center" vertical="center" wrapText="1"/>
    </xf>
    <xf numFmtId="0" fontId="0" fillId="0" borderId="26" xfId="60" applyFont="1" applyFill="1" applyBorder="1" applyAlignment="1" applyProtection="1">
      <alignment horizontal="center" vertical="center" wrapText="1"/>
    </xf>
    <xf numFmtId="0" fontId="0" fillId="0" borderId="22" xfId="60" applyFont="1" applyFill="1" applyBorder="1" applyAlignment="1" applyProtection="1">
      <alignment horizontal="center" vertical="center" wrapText="1"/>
    </xf>
    <xf numFmtId="0" fontId="0" fillId="0" borderId="15" xfId="60" applyFont="1" applyFill="1" applyBorder="1" applyAlignment="1" applyProtection="1">
      <alignment horizontal="center" vertical="center" wrapText="1"/>
    </xf>
    <xf numFmtId="0" fontId="8" fillId="0" borderId="0" xfId="60" applyFont="1" applyFill="1" applyAlignment="1" applyProtection="1">
      <alignment horizontal="left" vertical="top" wrapText="1"/>
    </xf>
    <xf numFmtId="0" fontId="38" fillId="6" borderId="8" xfId="60" applyFont="1" applyFill="1" applyBorder="1" applyAlignment="1" applyProtection="1">
      <alignment horizontal="center" vertical="top" wrapText="1"/>
    </xf>
    <xf numFmtId="0" fontId="5" fillId="6" borderId="6" xfId="60" applyFont="1" applyFill="1" applyBorder="1" applyAlignment="1" applyProtection="1">
      <alignment horizontal="center" vertical="center" wrapText="1"/>
    </xf>
    <xf numFmtId="0" fontId="5" fillId="8" borderId="24" xfId="59" applyNumberFormat="1" applyFont="1" applyFill="1" applyBorder="1" applyAlignment="1" applyProtection="1">
      <alignment horizontal="left" vertical="center" wrapText="1"/>
    </xf>
    <xf numFmtId="0" fontId="5" fillId="8" borderId="16" xfId="59" applyNumberFormat="1" applyFont="1" applyFill="1" applyBorder="1" applyAlignment="1" applyProtection="1">
      <alignment horizontal="left" vertical="center" wrapText="1"/>
    </xf>
    <xf numFmtId="0" fontId="5" fillId="8" borderId="18" xfId="59" applyNumberFormat="1" applyFont="1" applyFill="1" applyBorder="1" applyAlignment="1" applyProtection="1">
      <alignment horizontal="left" vertical="center" wrapText="1"/>
    </xf>
    <xf numFmtId="0" fontId="0" fillId="0" borderId="16" xfId="60" applyNumberFormat="1" applyFont="1" applyFill="1" applyBorder="1" applyAlignment="1" applyProtection="1">
      <alignment horizontal="left" vertical="top" wrapText="1"/>
    </xf>
    <xf numFmtId="0" fontId="0" fillId="6" borderId="6" xfId="60" applyFont="1" applyFill="1" applyBorder="1" applyAlignment="1" applyProtection="1">
      <alignment horizontal="center" vertical="center" wrapText="1"/>
    </xf>
    <xf numFmtId="0" fontId="5" fillId="0" borderId="0" xfId="60" applyFont="1" applyFill="1" applyAlignment="1" applyProtection="1">
      <alignment horizontal="left" vertical="top" wrapText="1"/>
    </xf>
    <xf numFmtId="0" fontId="18" fillId="0" borderId="17" xfId="63" applyFont="1" applyFill="1" applyBorder="1" applyAlignment="1">
      <alignment horizontal="left" vertical="center" wrapText="1" indent="1"/>
    </xf>
    <xf numFmtId="0" fontId="18" fillId="0" borderId="6" xfId="63" applyFont="1" applyFill="1" applyBorder="1" applyAlignment="1">
      <alignment horizontal="left" vertical="center" wrapText="1" indent="1"/>
    </xf>
    <xf numFmtId="0" fontId="18" fillId="0" borderId="15" xfId="63" applyFont="1" applyFill="1" applyBorder="1" applyAlignment="1">
      <alignment horizontal="left" vertical="center" wrapText="1" indent="1"/>
    </xf>
    <xf numFmtId="0" fontId="5" fillId="0" borderId="6" xfId="47" applyNumberFormat="1" applyFont="1" applyFill="1" applyBorder="1" applyAlignment="1">
      <alignment horizontal="center" vertical="center"/>
    </xf>
    <xf numFmtId="0" fontId="83" fillId="0" borderId="0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top" wrapText="1"/>
    </xf>
    <xf numFmtId="0" fontId="83" fillId="0" borderId="0" xfId="0" applyNumberFormat="1" applyFont="1" applyFill="1" applyBorder="1" applyAlignment="1">
      <alignment horizontal="center" vertical="top" wrapText="1"/>
    </xf>
    <xf numFmtId="0" fontId="0" fillId="0" borderId="6" xfId="60" applyNumberFormat="1" applyFont="1" applyFill="1" applyBorder="1" applyAlignment="1" applyProtection="1">
      <alignment horizontal="left" vertical="top" wrapText="1"/>
    </xf>
    <xf numFmtId="0" fontId="5" fillId="0" borderId="24" xfId="60" applyNumberFormat="1" applyFont="1" applyFill="1" applyBorder="1" applyAlignment="1" applyProtection="1">
      <alignment horizontal="left" vertical="top" wrapText="1"/>
    </xf>
    <xf numFmtId="0" fontId="5" fillId="0" borderId="18" xfId="60" applyNumberFormat="1" applyFont="1" applyFill="1" applyBorder="1" applyAlignment="1" applyProtection="1">
      <alignment horizontal="left" vertical="top" wrapText="1"/>
    </xf>
    <xf numFmtId="49" fontId="0" fillId="0" borderId="0" xfId="46" applyFont="1" applyBorder="1" applyAlignment="1" applyProtection="1">
      <alignment horizontal="left" vertical="top" wrapText="1"/>
    </xf>
    <xf numFmtId="49" fontId="5" fillId="0" borderId="0" xfId="46" applyBorder="1" applyAlignment="1" applyProtection="1">
      <alignment horizontal="left" vertical="top" wrapText="1"/>
    </xf>
    <xf numFmtId="0" fontId="5" fillId="6" borderId="6" xfId="50" applyNumberFormat="1" applyFont="1" applyFill="1" applyBorder="1" applyAlignment="1" applyProtection="1">
      <alignment horizontal="center" vertical="center" wrapText="1"/>
    </xf>
    <xf numFmtId="49" fontId="0" fillId="0" borderId="0" xfId="46" applyFont="1" applyAlignment="1">
      <alignment horizontal="left" vertical="top" wrapText="1"/>
    </xf>
    <xf numFmtId="49" fontId="5" fillId="0" borderId="0" xfId="46" applyFont="1" applyAlignment="1">
      <alignment horizontal="left" vertical="top" wrapText="1"/>
    </xf>
    <xf numFmtId="0" fontId="18" fillId="0" borderId="7" xfId="63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5" fillId="15" borderId="23" xfId="0" applyFont="1" applyFill="1" applyBorder="1" applyAlignment="1" applyProtection="1">
      <alignment horizontal="left" vertical="center"/>
    </xf>
    <xf numFmtId="49" fontId="55" fillId="15" borderId="33" xfId="0" applyFont="1" applyFill="1" applyBorder="1" applyAlignment="1" applyProtection="1">
      <alignment horizontal="left" vertical="center"/>
    </xf>
    <xf numFmtId="0" fontId="38" fillId="0" borderId="24" xfId="60" applyFont="1" applyFill="1" applyBorder="1" applyAlignment="1" applyProtection="1">
      <alignment horizontal="center" vertical="center" wrapText="1"/>
    </xf>
    <xf numFmtId="0" fontId="38" fillId="0" borderId="16" xfId="60" applyFont="1" applyFill="1" applyBorder="1" applyAlignment="1" applyProtection="1">
      <alignment horizontal="center" vertical="center" wrapText="1"/>
    </xf>
    <xf numFmtId="0" fontId="5" fillId="11" borderId="24" xfId="59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59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59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0" applyNumberFormat="1" applyFont="1" applyFill="1" applyBorder="1" applyAlignment="1" applyProtection="1">
      <alignment horizontal="center" vertical="center" wrapText="1"/>
    </xf>
    <xf numFmtId="49" fontId="0" fillId="0" borderId="24" xfId="60" applyNumberFormat="1" applyFont="1" applyFill="1" applyBorder="1" applyAlignment="1" applyProtection="1">
      <alignment horizontal="center" vertical="center" wrapText="1"/>
    </xf>
    <xf numFmtId="49" fontId="0" fillId="0" borderId="16" xfId="60" applyNumberFormat="1" applyFont="1" applyFill="1" applyBorder="1" applyAlignment="1" applyProtection="1">
      <alignment horizontal="center" vertical="center" wrapText="1"/>
    </xf>
    <xf numFmtId="49" fontId="0" fillId="0" borderId="18" xfId="60" applyNumberFormat="1" applyFont="1" applyFill="1" applyBorder="1" applyAlignment="1" applyProtection="1">
      <alignment horizontal="center" vertical="center" wrapText="1"/>
    </xf>
    <xf numFmtId="49" fontId="5" fillId="2" borderId="24" xfId="60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0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0" applyNumberFormat="1" applyFont="1" applyFill="1" applyBorder="1" applyAlignment="1" applyProtection="1">
      <alignment horizontal="center" vertical="center" wrapText="1"/>
    </xf>
    <xf numFmtId="3" fontId="5" fillId="0" borderId="6" xfId="60" applyNumberFormat="1" applyFont="1" applyFill="1" applyBorder="1" applyAlignment="1" applyProtection="1">
      <alignment horizontal="center" vertical="center" wrapText="1"/>
    </xf>
    <xf numFmtId="0" fontId="5" fillId="11" borderId="6" xfId="59" applyNumberFormat="1" applyFont="1" applyFill="1" applyBorder="1" applyAlignment="1" applyProtection="1">
      <alignment horizontal="center" vertical="center" wrapText="1"/>
      <protection locked="0"/>
    </xf>
    <xf numFmtId="0" fontId="5" fillId="11" borderId="24" xfId="59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59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59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0" applyNumberFormat="1" applyFont="1" applyFill="1" applyBorder="1" applyAlignment="1" applyProtection="1">
      <alignment horizontal="center" vertical="center" wrapText="1"/>
    </xf>
    <xf numFmtId="14" fontId="47" fillId="10" borderId="6" xfId="59" applyNumberFormat="1" applyFont="1" applyFill="1" applyBorder="1" applyAlignment="1" applyProtection="1">
      <alignment horizontal="center" vertical="center" wrapText="1"/>
    </xf>
    <xf numFmtId="14" fontId="5" fillId="10" borderId="6" xfId="59" applyNumberFormat="1" applyFont="1" applyFill="1" applyBorder="1" applyAlignment="1" applyProtection="1">
      <alignment horizontal="center" vertical="center" wrapText="1"/>
    </xf>
    <xf numFmtId="0" fontId="5" fillId="6" borderId="17" xfId="60" applyFont="1" applyFill="1" applyBorder="1" applyAlignment="1" applyProtection="1">
      <alignment horizontal="center" vertical="center" wrapText="1"/>
    </xf>
    <xf numFmtId="0" fontId="38" fillId="6" borderId="8" xfId="60" applyFont="1" applyFill="1" applyBorder="1" applyAlignment="1" applyProtection="1">
      <alignment horizontal="center" vertical="center" wrapText="1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0" fontId="5" fillId="10" borderId="6" xfId="59" applyNumberFormat="1" applyFont="1" applyFill="1" applyBorder="1" applyAlignment="1" applyProtection="1">
      <alignment horizontal="left" vertical="center" wrapText="1" indent="1"/>
    </xf>
    <xf numFmtId="0" fontId="5" fillId="6" borderId="0" xfId="57" applyFont="1" applyFill="1" applyBorder="1" applyAlignment="1" applyProtection="1">
      <alignment horizontal="center" vertical="center" wrapText="1"/>
    </xf>
    <xf numFmtId="0" fontId="19" fillId="6" borderId="3" xfId="59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2" xfId="85" builtinId="34" hidden="1"/>
    <cellStyle name="20% - Акцент3" xfId="89" builtinId="38" hidden="1"/>
    <cellStyle name="20% - Акцент4" xfId="93" builtinId="42" hidden="1"/>
    <cellStyle name="20% - Акцент5" xfId="97" builtinId="46" hidden="1"/>
    <cellStyle name="20% - Акцент6" xfId="101" builtinId="50" hidden="1"/>
    <cellStyle name="40% - Акцент1" xfId="82" builtinId="31" hidden="1"/>
    <cellStyle name="40% - Акцент2" xfId="86" builtinId="35" hidden="1"/>
    <cellStyle name="40% - Акцент3" xfId="90" builtinId="39" hidden="1"/>
    <cellStyle name="40% - Акцент4" xfId="94" builtinId="43" hidden="1"/>
    <cellStyle name="40% - Акцент5" xfId="98" builtinId="47" hidden="1"/>
    <cellStyle name="40% - Акцент6" xfId="102" builtinId="51" hidden="1"/>
    <cellStyle name="60% - Акцент1" xfId="83" builtinId="32" hidden="1"/>
    <cellStyle name="60% - Акцент2" xfId="87" builtinId="36" hidden="1"/>
    <cellStyle name="60% - Акцент3" xfId="91" builtinId="40" hidden="1"/>
    <cellStyle name="60% - Акцент4" xfId="95" builtinId="44" hidden="1"/>
    <cellStyle name="60% - Акцент5" xfId="99" builtinId="48" hidden="1"/>
    <cellStyle name="60% -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 2" xfId="32"/>
    <cellStyle name="Гиперссылка 4" xfId="33"/>
    <cellStyle name="Гиперссылка 5" xfId="34"/>
    <cellStyle name="Границы" xfId="35"/>
    <cellStyle name="Денежный" xfId="106" builtinId="4" hidden="1"/>
    <cellStyle name="Денежный [0]" xfId="107" builtinId="7" hidden="1"/>
    <cellStyle name="Заголовок" xfId="36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7"/>
    <cellStyle name="Значение" xfId="38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/>
    <cellStyle name="Обычный 12 2" xfId="39"/>
    <cellStyle name="Обычный 2" xfId="40"/>
    <cellStyle name="Обычный 2 10 2" xfId="41"/>
    <cellStyle name="Обычный 2 2" xfId="42"/>
    <cellStyle name="Обычный 2 4" xfId="43"/>
    <cellStyle name="Обычный 3" xfId="44"/>
    <cellStyle name="Обычный 3 3" xfId="45"/>
    <cellStyle name="Обычный 3 4" xfId="46"/>
    <cellStyle name="Обычный 5" xfId="47"/>
    <cellStyle name="Обычный_INVEST.WARM.PLAN.4.78(v0.1)" xfId="48"/>
    <cellStyle name="Обычный_JKH.OPEN.INFO.HVS(v3.5)_цены161210" xfId="49"/>
    <cellStyle name="Обычный_JKH.OPEN.INFO.PRICE.VO_v4.0(10.02.11)" xfId="50"/>
    <cellStyle name="Обычный_KRU.TARIFF.FACT-0.3" xfId="51"/>
    <cellStyle name="Обычный_KRU.TARIFF.TE.FACT(v0.5)_import_02.02 2" xfId="52"/>
    <cellStyle name="Обычный_MINENERGO.340.PRIL79(v0.1)" xfId="53"/>
    <cellStyle name="Обычный_PREDEL.JKH.2010(v1.3)" xfId="54"/>
    <cellStyle name="Обычный_PRIL1.ELECTR" xfId="55"/>
    <cellStyle name="Обычный_razrabotka_sablonov_po_WKU" xfId="56"/>
    <cellStyle name="Обычный_RESP.INFO" xfId="57"/>
    <cellStyle name="Обычный_SIMPLE_1_massive2" xfId="58"/>
    <cellStyle name="Обычный_ЖКУ_проект3" xfId="59"/>
    <cellStyle name="Обычный_Мониторинг инвестиций" xfId="60"/>
    <cellStyle name="Обычный_форма 1 водопровод для орг" xfId="61"/>
    <cellStyle name="Обычный_форма 1 водопровод для орг_CALC.KV.4.78(v1.0)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Процентный" xfId="108" builtinId="5" hidden="1"/>
    <cellStyle name="Связанная ячейка" xfId="74" builtinId="24" hidden="1"/>
    <cellStyle name="Текст предупреждения" xfId="76" builtinId="11" hidden="1"/>
    <cellStyle name="Финансовый" xfId="104" builtinId="3" hidden="1"/>
    <cellStyle name="Финансовый [0]" xfId="105" builtinId="6" hidden="1"/>
    <cellStyle name="Хороший" xfId="69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152400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152400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23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oneCellAnchor>
    <xdr:from>
      <xdr:col>6</xdr:col>
      <xdr:colOff>0</xdr:colOff>
      <xdr:row>22</xdr:row>
      <xdr:rowOff>0</xdr:rowOff>
    </xdr:from>
    <xdr:ext cx="219075" cy="323850"/>
    <xdr:pic macro="[0]!modInfo.MainSheetHelp">
      <xdr:nvPicPr>
        <xdr:cNvPr id="1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21</xdr:row>
      <xdr:rowOff>0</xdr:rowOff>
    </xdr:from>
    <xdr:ext cx="190500" cy="190500"/>
    <xdr:grpSp>
      <xdr:nvGrpSpPr>
        <xdr:cNvPr id="5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7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20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23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26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29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32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35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38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41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44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47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50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53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56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59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62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65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68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71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74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77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80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83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86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89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92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95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98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01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104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0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07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0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110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1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3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116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9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122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1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25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111</xdr:row>
      <xdr:rowOff>0</xdr:rowOff>
    </xdr:from>
    <xdr:to>
      <xdr:col>6</xdr:col>
      <xdr:colOff>228600</xdr:colOff>
      <xdr:row>112</xdr:row>
      <xdr:rowOff>47625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4324350" y="23917275"/>
          <a:ext cx="190500" cy="904875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113</xdr:row>
      <xdr:rowOff>0</xdr:rowOff>
    </xdr:from>
    <xdr:ext cx="190500" cy="190500"/>
    <xdr:grpSp>
      <xdr:nvGrpSpPr>
        <xdr:cNvPr id="5" name="shCalendar" hidden="1"/>
        <xdr:cNvGrpSpPr>
          <a:grpSpLocks/>
        </xdr:cNvGrpSpPr>
      </xdr:nvGrpSpPr>
      <xdr:grpSpPr bwMode="auto">
        <a:xfrm>
          <a:off x="4324350" y="256317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112</xdr:row>
      <xdr:rowOff>0</xdr:rowOff>
    </xdr:from>
    <xdr:to>
      <xdr:col>6</xdr:col>
      <xdr:colOff>228600</xdr:colOff>
      <xdr:row>112</xdr:row>
      <xdr:rowOff>190500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4324350" y="24774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114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4324350" y="25917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13" t="str">
        <f>"Код отчёта: " &amp; GetCode()</f>
        <v>Код отчёта: FAS.JKH.OPEN.INFO.ORG.WARM</v>
      </c>
      <c r="C2" s="513"/>
      <c r="D2" s="513"/>
      <c r="E2" s="513"/>
      <c r="F2" s="513"/>
      <c r="G2" s="513"/>
      <c r="V2" s="54"/>
    </row>
    <row r="3" spans="1:27" ht="18" customHeight="1">
      <c r="B3" s="514" t="str">
        <f>"Версия " &amp; GetVersion()</f>
        <v>Версия 1.1.1</v>
      </c>
      <c r="C3" s="51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15" t="s">
        <v>538</v>
      </c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6"/>
      <c r="P5" s="516"/>
      <c r="Q5" s="516"/>
      <c r="R5" s="516"/>
      <c r="S5" s="516"/>
      <c r="T5" s="516"/>
      <c r="U5" s="516"/>
      <c r="V5" s="516"/>
      <c r="W5" s="516"/>
      <c r="X5" s="516"/>
      <c r="Y5" s="517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8" t="s">
        <v>517</v>
      </c>
      <c r="F7" s="518"/>
      <c r="G7" s="518"/>
      <c r="H7" s="518"/>
      <c r="I7" s="518"/>
      <c r="J7" s="518"/>
      <c r="K7" s="518"/>
      <c r="L7" s="518"/>
      <c r="M7" s="518"/>
      <c r="N7" s="518"/>
      <c r="O7" s="518"/>
      <c r="P7" s="518"/>
      <c r="Q7" s="518"/>
      <c r="R7" s="518"/>
      <c r="S7" s="518"/>
      <c r="T7" s="518"/>
      <c r="U7" s="518"/>
      <c r="V7" s="518"/>
      <c r="W7" s="518"/>
      <c r="X7" s="518"/>
      <c r="Y7" s="87"/>
    </row>
    <row r="8" spans="1:27" ht="15" customHeight="1">
      <c r="A8" s="54"/>
      <c r="B8" s="106"/>
      <c r="C8" s="105"/>
      <c r="D8" s="88"/>
      <c r="E8" s="518"/>
      <c r="F8" s="518"/>
      <c r="G8" s="518"/>
      <c r="H8" s="518"/>
      <c r="I8" s="518"/>
      <c r="J8" s="518"/>
      <c r="K8" s="518"/>
      <c r="L8" s="518"/>
      <c r="M8" s="518"/>
      <c r="N8" s="518"/>
      <c r="O8" s="518"/>
      <c r="P8" s="518"/>
      <c r="Q8" s="518"/>
      <c r="R8" s="518"/>
      <c r="S8" s="518"/>
      <c r="T8" s="518"/>
      <c r="U8" s="518"/>
      <c r="V8" s="518"/>
      <c r="W8" s="518"/>
      <c r="X8" s="518"/>
      <c r="Y8" s="87"/>
    </row>
    <row r="9" spans="1:27" ht="15" customHeight="1">
      <c r="A9" s="54"/>
      <c r="B9" s="106"/>
      <c r="C9" s="105"/>
      <c r="D9" s="8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518"/>
      <c r="X9" s="518"/>
      <c r="Y9" s="87"/>
    </row>
    <row r="10" spans="1:27" ht="10.5" customHeight="1">
      <c r="A10" s="54"/>
      <c r="B10" s="106"/>
      <c r="C10" s="105"/>
      <c r="D10" s="88"/>
      <c r="E10" s="518"/>
      <c r="F10" s="518"/>
      <c r="G10" s="518"/>
      <c r="H10" s="518"/>
      <c r="I10" s="518"/>
      <c r="J10" s="518"/>
      <c r="K10" s="518"/>
      <c r="L10" s="518"/>
      <c r="M10" s="518"/>
      <c r="N10" s="518"/>
      <c r="O10" s="518"/>
      <c r="P10" s="518"/>
      <c r="Q10" s="518"/>
      <c r="R10" s="518"/>
      <c r="S10" s="518"/>
      <c r="T10" s="518"/>
      <c r="U10" s="518"/>
      <c r="V10" s="518"/>
      <c r="W10" s="518"/>
      <c r="X10" s="518"/>
      <c r="Y10" s="87"/>
    </row>
    <row r="11" spans="1:27" ht="27" customHeight="1">
      <c r="A11" s="54"/>
      <c r="B11" s="106"/>
      <c r="C11" s="105"/>
      <c r="D11" s="88"/>
      <c r="E11" s="518"/>
      <c r="F11" s="518"/>
      <c r="G11" s="518"/>
      <c r="H11" s="518"/>
      <c r="I11" s="518"/>
      <c r="J11" s="518"/>
      <c r="K11" s="518"/>
      <c r="L11" s="518"/>
      <c r="M11" s="518"/>
      <c r="N11" s="518"/>
      <c r="O11" s="518"/>
      <c r="P11" s="518"/>
      <c r="Q11" s="518"/>
      <c r="R11" s="518"/>
      <c r="S11" s="518"/>
      <c r="T11" s="518"/>
      <c r="U11" s="518"/>
      <c r="V11" s="518"/>
      <c r="W11" s="518"/>
      <c r="X11" s="518"/>
      <c r="Y11" s="87"/>
    </row>
    <row r="12" spans="1:27" ht="12" customHeight="1">
      <c r="A12" s="54"/>
      <c r="B12" s="106"/>
      <c r="C12" s="105"/>
      <c r="D12" s="88"/>
      <c r="E12" s="518"/>
      <c r="F12" s="518"/>
      <c r="G12" s="518"/>
      <c r="H12" s="518"/>
      <c r="I12" s="518"/>
      <c r="J12" s="518"/>
      <c r="K12" s="518"/>
      <c r="L12" s="518"/>
      <c r="M12" s="518"/>
      <c r="N12" s="518"/>
      <c r="O12" s="518"/>
      <c r="P12" s="518"/>
      <c r="Q12" s="518"/>
      <c r="R12" s="518"/>
      <c r="S12" s="518"/>
      <c r="T12" s="518"/>
      <c r="U12" s="518"/>
      <c r="V12" s="518"/>
      <c r="W12" s="518"/>
      <c r="X12" s="518"/>
      <c r="Y12" s="87"/>
    </row>
    <row r="13" spans="1:27" ht="38.25" customHeight="1">
      <c r="A13" s="54"/>
      <c r="B13" s="106"/>
      <c r="C13" s="105"/>
      <c r="D13" s="88"/>
      <c r="E13" s="518"/>
      <c r="F13" s="518"/>
      <c r="G13" s="518"/>
      <c r="H13" s="518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101"/>
    </row>
    <row r="14" spans="1:27" ht="15" customHeight="1">
      <c r="A14" s="54"/>
      <c r="B14" s="106"/>
      <c r="C14" s="105"/>
      <c r="D14" s="88"/>
      <c r="E14" s="518"/>
      <c r="F14" s="518"/>
      <c r="G14" s="518"/>
      <c r="H14" s="518"/>
      <c r="I14" s="518"/>
      <c r="J14" s="518"/>
      <c r="K14" s="518"/>
      <c r="L14" s="518"/>
      <c r="M14" s="518"/>
      <c r="N14" s="518"/>
      <c r="O14" s="518"/>
      <c r="P14" s="518"/>
      <c r="Q14" s="518"/>
      <c r="R14" s="518"/>
      <c r="S14" s="518"/>
      <c r="T14" s="518"/>
      <c r="U14" s="518"/>
      <c r="V14" s="518"/>
      <c r="W14" s="518"/>
      <c r="X14" s="518"/>
      <c r="Y14" s="87"/>
    </row>
    <row r="15" spans="1:27" ht="15">
      <c r="A15" s="54"/>
      <c r="B15" s="106"/>
      <c r="C15" s="105"/>
      <c r="D15" s="88"/>
      <c r="E15" s="518"/>
      <c r="F15" s="518"/>
      <c r="G15" s="518"/>
      <c r="H15" s="518"/>
      <c r="I15" s="518"/>
      <c r="J15" s="518"/>
      <c r="K15" s="518"/>
      <c r="L15" s="518"/>
      <c r="M15" s="518"/>
      <c r="N15" s="518"/>
      <c r="O15" s="518"/>
      <c r="P15" s="518"/>
      <c r="Q15" s="518"/>
      <c r="R15" s="518"/>
      <c r="S15" s="518"/>
      <c r="T15" s="518"/>
      <c r="U15" s="518"/>
      <c r="V15" s="518"/>
      <c r="W15" s="518"/>
      <c r="X15" s="518"/>
      <c r="Y15" s="87"/>
    </row>
    <row r="16" spans="1:27" ht="15">
      <c r="A16" s="54"/>
      <c r="B16" s="106"/>
      <c r="C16" s="105"/>
      <c r="D16" s="88"/>
      <c r="E16" s="518"/>
      <c r="F16" s="518"/>
      <c r="G16" s="518"/>
      <c r="H16" s="518"/>
      <c r="I16" s="518"/>
      <c r="J16" s="518"/>
      <c r="K16" s="518"/>
      <c r="L16" s="518"/>
      <c r="M16" s="518"/>
      <c r="N16" s="518"/>
      <c r="O16" s="518"/>
      <c r="P16" s="518"/>
      <c r="Q16" s="518"/>
      <c r="R16" s="518"/>
      <c r="S16" s="518"/>
      <c r="T16" s="518"/>
      <c r="U16" s="518"/>
      <c r="V16" s="518"/>
      <c r="W16" s="518"/>
      <c r="X16" s="518"/>
      <c r="Y16" s="87"/>
    </row>
    <row r="17" spans="1:25" ht="15" customHeight="1">
      <c r="A17" s="54"/>
      <c r="B17" s="106"/>
      <c r="C17" s="105"/>
      <c r="D17" s="88"/>
      <c r="E17" s="518"/>
      <c r="F17" s="518"/>
      <c r="G17" s="518"/>
      <c r="H17" s="518"/>
      <c r="I17" s="518"/>
      <c r="J17" s="518"/>
      <c r="K17" s="518"/>
      <c r="L17" s="518"/>
      <c r="M17" s="518"/>
      <c r="N17" s="518"/>
      <c r="O17" s="518"/>
      <c r="P17" s="518"/>
      <c r="Q17" s="518"/>
      <c r="R17" s="518"/>
      <c r="S17" s="518"/>
      <c r="T17" s="518"/>
      <c r="U17" s="518"/>
      <c r="V17" s="518"/>
      <c r="W17" s="518"/>
      <c r="X17" s="518"/>
      <c r="Y17" s="87"/>
    </row>
    <row r="18" spans="1:25" ht="15">
      <c r="A18" s="54"/>
      <c r="B18" s="106"/>
      <c r="C18" s="105"/>
      <c r="D18" s="88"/>
      <c r="E18" s="518"/>
      <c r="F18" s="518"/>
      <c r="G18" s="518"/>
      <c r="H18" s="518"/>
      <c r="I18" s="518"/>
      <c r="J18" s="518"/>
      <c r="K18" s="518"/>
      <c r="L18" s="518"/>
      <c r="M18" s="518"/>
      <c r="N18" s="518"/>
      <c r="O18" s="518"/>
      <c r="P18" s="518"/>
      <c r="Q18" s="518"/>
      <c r="R18" s="518"/>
      <c r="S18" s="518"/>
      <c r="T18" s="518"/>
      <c r="U18" s="518"/>
      <c r="V18" s="518"/>
      <c r="W18" s="518"/>
      <c r="X18" s="518"/>
      <c r="Y18" s="87"/>
    </row>
    <row r="19" spans="1:25" ht="54" customHeight="1">
      <c r="A19" s="54"/>
      <c r="B19" s="106"/>
      <c r="C19" s="105"/>
      <c r="D19" s="94"/>
      <c r="E19" s="518"/>
      <c r="F19" s="518"/>
      <c r="G19" s="518"/>
      <c r="H19" s="518"/>
      <c r="I19" s="518"/>
      <c r="J19" s="518"/>
      <c r="K19" s="518"/>
      <c r="L19" s="518"/>
      <c r="M19" s="518"/>
      <c r="N19" s="518"/>
      <c r="O19" s="518"/>
      <c r="P19" s="518"/>
      <c r="Q19" s="518"/>
      <c r="R19" s="518"/>
      <c r="S19" s="518"/>
      <c r="T19" s="518"/>
      <c r="U19" s="518"/>
      <c r="V19" s="518"/>
      <c r="W19" s="518"/>
      <c r="X19" s="518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07" t="s">
        <v>183</v>
      </c>
      <c r="G21" s="508"/>
      <c r="H21" s="508"/>
      <c r="I21" s="508"/>
      <c r="J21" s="508"/>
      <c r="K21" s="508"/>
      <c r="L21" s="508"/>
      <c r="M21" s="508"/>
      <c r="N21" s="88"/>
      <c r="O21" s="99" t="s">
        <v>179</v>
      </c>
      <c r="P21" s="509" t="s">
        <v>180</v>
      </c>
      <c r="Q21" s="510"/>
      <c r="R21" s="510"/>
      <c r="S21" s="510"/>
      <c r="T21" s="510"/>
      <c r="U21" s="510"/>
      <c r="V21" s="510"/>
      <c r="W21" s="510"/>
      <c r="X21" s="510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07" t="s">
        <v>182</v>
      </c>
      <c r="G22" s="508"/>
      <c r="H22" s="508"/>
      <c r="I22" s="508"/>
      <c r="J22" s="508"/>
      <c r="K22" s="508"/>
      <c r="L22" s="508"/>
      <c r="M22" s="508"/>
      <c r="N22" s="88"/>
      <c r="O22" s="102" t="s">
        <v>179</v>
      </c>
      <c r="P22" s="509" t="s">
        <v>509</v>
      </c>
      <c r="Q22" s="510"/>
      <c r="R22" s="510"/>
      <c r="S22" s="510"/>
      <c r="T22" s="510"/>
      <c r="U22" s="510"/>
      <c r="V22" s="510"/>
      <c r="W22" s="510"/>
      <c r="X22" s="510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06"/>
      <c r="Q23" s="506"/>
      <c r="R23" s="506"/>
      <c r="S23" s="506"/>
      <c r="T23" s="506"/>
      <c r="U23" s="506"/>
      <c r="V23" s="506"/>
      <c r="W23" s="506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05" t="s">
        <v>382</v>
      </c>
      <c r="F35" s="505"/>
      <c r="G35" s="505"/>
      <c r="H35" s="505"/>
      <c r="I35" s="505"/>
      <c r="J35" s="505"/>
      <c r="K35" s="505"/>
      <c r="L35" s="505"/>
      <c r="M35" s="505"/>
      <c r="N35" s="505"/>
      <c r="O35" s="505"/>
      <c r="P35" s="505"/>
      <c r="Q35" s="505"/>
      <c r="R35" s="505"/>
      <c r="S35" s="505"/>
      <c r="T35" s="505"/>
      <c r="U35" s="505"/>
      <c r="V35" s="505"/>
      <c r="W35" s="505"/>
      <c r="X35" s="505"/>
      <c r="Y35" s="87"/>
    </row>
    <row r="36" spans="1:25" ht="38.25" hidden="1" customHeight="1">
      <c r="A36" s="54"/>
      <c r="B36" s="106"/>
      <c r="C36" s="105"/>
      <c r="D36" s="89"/>
      <c r="E36" s="505"/>
      <c r="F36" s="505"/>
      <c r="G36" s="505"/>
      <c r="H36" s="505"/>
      <c r="I36" s="505"/>
      <c r="J36" s="505"/>
      <c r="K36" s="505"/>
      <c r="L36" s="505"/>
      <c r="M36" s="505"/>
      <c r="N36" s="505"/>
      <c r="O36" s="505"/>
      <c r="P36" s="505"/>
      <c r="Q36" s="505"/>
      <c r="R36" s="505"/>
      <c r="S36" s="505"/>
      <c r="T36" s="505"/>
      <c r="U36" s="505"/>
      <c r="V36" s="505"/>
      <c r="W36" s="505"/>
      <c r="X36" s="505"/>
      <c r="Y36" s="87"/>
    </row>
    <row r="37" spans="1:25" ht="9.75" hidden="1" customHeight="1">
      <c r="A37" s="54"/>
      <c r="B37" s="106"/>
      <c r="C37" s="105"/>
      <c r="D37" s="89"/>
      <c r="E37" s="505"/>
      <c r="F37" s="505"/>
      <c r="G37" s="505"/>
      <c r="H37" s="505"/>
      <c r="I37" s="505"/>
      <c r="J37" s="505"/>
      <c r="K37" s="505"/>
      <c r="L37" s="505"/>
      <c r="M37" s="505"/>
      <c r="N37" s="505"/>
      <c r="O37" s="505"/>
      <c r="P37" s="505"/>
      <c r="Q37" s="505"/>
      <c r="R37" s="505"/>
      <c r="S37" s="505"/>
      <c r="T37" s="505"/>
      <c r="U37" s="505"/>
      <c r="V37" s="505"/>
      <c r="W37" s="505"/>
      <c r="X37" s="505"/>
      <c r="Y37" s="87"/>
    </row>
    <row r="38" spans="1:25" ht="51" hidden="1" customHeight="1">
      <c r="A38" s="54"/>
      <c r="B38" s="106"/>
      <c r="C38" s="105"/>
      <c r="D38" s="89"/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505"/>
      <c r="Q38" s="505"/>
      <c r="R38" s="505"/>
      <c r="S38" s="505"/>
      <c r="T38" s="505"/>
      <c r="U38" s="505"/>
      <c r="V38" s="505"/>
      <c r="W38" s="505"/>
      <c r="X38" s="505"/>
      <c r="Y38" s="87"/>
    </row>
    <row r="39" spans="1:25" ht="15" hidden="1" customHeight="1">
      <c r="A39" s="54"/>
      <c r="B39" s="106"/>
      <c r="C39" s="105"/>
      <c r="D39" s="89"/>
      <c r="E39" s="505"/>
      <c r="F39" s="505"/>
      <c r="G39" s="505"/>
      <c r="H39" s="505"/>
      <c r="I39" s="505"/>
      <c r="J39" s="505"/>
      <c r="K39" s="505"/>
      <c r="L39" s="505"/>
      <c r="M39" s="505"/>
      <c r="N39" s="505"/>
      <c r="O39" s="505"/>
      <c r="P39" s="505"/>
      <c r="Q39" s="505"/>
      <c r="R39" s="505"/>
      <c r="S39" s="505"/>
      <c r="T39" s="505"/>
      <c r="U39" s="505"/>
      <c r="V39" s="505"/>
      <c r="W39" s="505"/>
      <c r="X39" s="505"/>
      <c r="Y39" s="87"/>
    </row>
    <row r="40" spans="1:25" ht="12" hidden="1" customHeight="1">
      <c r="A40" s="54"/>
      <c r="B40" s="106"/>
      <c r="C40" s="105"/>
      <c r="D40" s="89"/>
      <c r="E40" s="511"/>
      <c r="F40" s="511"/>
      <c r="G40" s="511"/>
      <c r="H40" s="511"/>
      <c r="I40" s="511"/>
      <c r="J40" s="511"/>
      <c r="K40" s="511"/>
      <c r="L40" s="511"/>
      <c r="M40" s="511"/>
      <c r="N40" s="511"/>
      <c r="O40" s="511"/>
      <c r="P40" s="511"/>
      <c r="Q40" s="511"/>
      <c r="R40" s="511"/>
      <c r="S40" s="511"/>
      <c r="T40" s="511"/>
      <c r="U40" s="511"/>
      <c r="V40" s="511"/>
      <c r="W40" s="511"/>
      <c r="X40" s="511"/>
      <c r="Y40" s="87"/>
    </row>
    <row r="41" spans="1:25" ht="15" hidden="1">
      <c r="A41" s="54"/>
      <c r="B41" s="106"/>
      <c r="C41" s="105"/>
      <c r="D41" s="89"/>
      <c r="E41" s="512"/>
      <c r="F41" s="512"/>
      <c r="G41" s="512"/>
      <c r="H41" s="512"/>
      <c r="I41" s="512"/>
      <c r="J41" s="512"/>
      <c r="K41" s="512"/>
      <c r="L41" s="512"/>
      <c r="M41" s="512"/>
      <c r="N41" s="512"/>
      <c r="O41" s="512"/>
      <c r="P41" s="512"/>
      <c r="Q41" s="512"/>
      <c r="R41" s="512"/>
      <c r="S41" s="512"/>
      <c r="T41" s="512"/>
      <c r="U41" s="512"/>
      <c r="V41" s="512"/>
      <c r="W41" s="512"/>
      <c r="X41" s="512"/>
      <c r="Y41" s="87"/>
    </row>
    <row r="42" spans="1:25" ht="15" hidden="1">
      <c r="A42" s="54"/>
      <c r="B42" s="106"/>
      <c r="C42" s="105"/>
      <c r="D42" s="89"/>
      <c r="E42" s="512"/>
      <c r="F42" s="512"/>
      <c r="G42" s="512"/>
      <c r="H42" s="512"/>
      <c r="I42" s="512"/>
      <c r="J42" s="512"/>
      <c r="K42" s="512"/>
      <c r="L42" s="512"/>
      <c r="M42" s="512"/>
      <c r="N42" s="512"/>
      <c r="O42" s="512"/>
      <c r="P42" s="512"/>
      <c r="Q42" s="512"/>
      <c r="R42" s="512"/>
      <c r="S42" s="512"/>
      <c r="T42" s="512"/>
      <c r="U42" s="512"/>
      <c r="V42" s="512"/>
      <c r="W42" s="512"/>
      <c r="X42" s="512"/>
      <c r="Y42" s="87"/>
    </row>
    <row r="43" spans="1:25" ht="8.25" hidden="1" customHeight="1">
      <c r="A43" s="54"/>
      <c r="B43" s="106"/>
      <c r="C43" s="105"/>
      <c r="D43" s="89"/>
      <c r="E43" s="512"/>
      <c r="F43" s="512"/>
      <c r="G43" s="512"/>
      <c r="H43" s="512"/>
      <c r="I43" s="512"/>
      <c r="J43" s="512"/>
      <c r="K43" s="512"/>
      <c r="L43" s="512"/>
      <c r="M43" s="512"/>
      <c r="N43" s="512"/>
      <c r="O43" s="512"/>
      <c r="P43" s="512"/>
      <c r="Q43" s="512"/>
      <c r="R43" s="512"/>
      <c r="S43" s="512"/>
      <c r="T43" s="512"/>
      <c r="U43" s="512"/>
      <c r="V43" s="512"/>
      <c r="W43" s="512"/>
      <c r="X43" s="512"/>
      <c r="Y43" s="87"/>
    </row>
    <row r="44" spans="1:25" ht="27.75" hidden="1" customHeight="1">
      <c r="A44" s="54"/>
      <c r="B44" s="106"/>
      <c r="C44" s="105"/>
      <c r="D44" s="94"/>
      <c r="E44" s="512"/>
      <c r="F44" s="512"/>
      <c r="G44" s="512"/>
      <c r="H44" s="512"/>
      <c r="I44" s="512"/>
      <c r="J44" s="512"/>
      <c r="K44" s="512"/>
      <c r="L44" s="512"/>
      <c r="M44" s="512"/>
      <c r="N44" s="512"/>
      <c r="O44" s="512"/>
      <c r="P44" s="512"/>
      <c r="Q44" s="512"/>
      <c r="R44" s="512"/>
      <c r="S44" s="512"/>
      <c r="T44" s="512"/>
      <c r="U44" s="512"/>
      <c r="V44" s="512"/>
      <c r="W44" s="512"/>
      <c r="X44" s="512"/>
      <c r="Y44" s="87"/>
    </row>
    <row r="45" spans="1:25" ht="15" hidden="1">
      <c r="A45" s="54"/>
      <c r="B45" s="106"/>
      <c r="C45" s="105"/>
      <c r="D45" s="94"/>
      <c r="E45" s="512"/>
      <c r="F45" s="512"/>
      <c r="G45" s="512"/>
      <c r="H45" s="512"/>
      <c r="I45" s="512"/>
      <c r="J45" s="512"/>
      <c r="K45" s="512"/>
      <c r="L45" s="512"/>
      <c r="M45" s="512"/>
      <c r="N45" s="512"/>
      <c r="O45" s="512"/>
      <c r="P45" s="512"/>
      <c r="Q45" s="512"/>
      <c r="R45" s="512"/>
      <c r="S45" s="512"/>
      <c r="T45" s="512"/>
      <c r="U45" s="512"/>
      <c r="V45" s="512"/>
      <c r="W45" s="512"/>
      <c r="X45" s="512"/>
      <c r="Y45" s="87"/>
    </row>
    <row r="46" spans="1:25" ht="24" hidden="1" customHeight="1">
      <c r="A46" s="54"/>
      <c r="B46" s="106"/>
      <c r="C46" s="105"/>
      <c r="D46" s="89"/>
      <c r="E46" s="505" t="s">
        <v>178</v>
      </c>
      <c r="F46" s="505"/>
      <c r="G46" s="505"/>
      <c r="H46" s="505"/>
      <c r="I46" s="505"/>
      <c r="J46" s="505"/>
      <c r="K46" s="505"/>
      <c r="L46" s="505"/>
      <c r="M46" s="505"/>
      <c r="N46" s="505"/>
      <c r="O46" s="505"/>
      <c r="P46" s="505"/>
      <c r="Q46" s="505"/>
      <c r="R46" s="505"/>
      <c r="S46" s="505"/>
      <c r="T46" s="505"/>
      <c r="U46" s="505"/>
      <c r="V46" s="505"/>
      <c r="W46" s="505"/>
      <c r="X46" s="505"/>
      <c r="Y46" s="87"/>
    </row>
    <row r="47" spans="1:25" ht="37.5" hidden="1" customHeight="1">
      <c r="A47" s="54"/>
      <c r="B47" s="106"/>
      <c r="C47" s="105"/>
      <c r="D47" s="89"/>
      <c r="E47" s="505"/>
      <c r="F47" s="505"/>
      <c r="G47" s="505"/>
      <c r="H47" s="505"/>
      <c r="I47" s="505"/>
      <c r="J47" s="505"/>
      <c r="K47" s="505"/>
      <c r="L47" s="505"/>
      <c r="M47" s="505"/>
      <c r="N47" s="505"/>
      <c r="O47" s="505"/>
      <c r="P47" s="505"/>
      <c r="Q47" s="505"/>
      <c r="R47" s="505"/>
      <c r="S47" s="505"/>
      <c r="T47" s="505"/>
      <c r="U47" s="505"/>
      <c r="V47" s="505"/>
      <c r="W47" s="505"/>
      <c r="X47" s="505"/>
      <c r="Y47" s="87"/>
    </row>
    <row r="48" spans="1:25" ht="24" hidden="1" customHeight="1">
      <c r="A48" s="54"/>
      <c r="B48" s="106"/>
      <c r="C48" s="105"/>
      <c r="D48" s="89"/>
      <c r="E48" s="505"/>
      <c r="F48" s="505"/>
      <c r="G48" s="505"/>
      <c r="H48" s="505"/>
      <c r="I48" s="505"/>
      <c r="J48" s="505"/>
      <c r="K48" s="505"/>
      <c r="L48" s="505"/>
      <c r="M48" s="505"/>
      <c r="N48" s="505"/>
      <c r="O48" s="505"/>
      <c r="P48" s="505"/>
      <c r="Q48" s="505"/>
      <c r="R48" s="505"/>
      <c r="S48" s="505"/>
      <c r="T48" s="505"/>
      <c r="U48" s="505"/>
      <c r="V48" s="505"/>
      <c r="W48" s="505"/>
      <c r="X48" s="505"/>
      <c r="Y48" s="87"/>
    </row>
    <row r="49" spans="1:25" ht="51" hidden="1" customHeight="1">
      <c r="A49" s="54"/>
      <c r="B49" s="106"/>
      <c r="C49" s="105"/>
      <c r="D49" s="89"/>
      <c r="E49" s="505"/>
      <c r="F49" s="505"/>
      <c r="G49" s="505"/>
      <c r="H49" s="505"/>
      <c r="I49" s="505"/>
      <c r="J49" s="505"/>
      <c r="K49" s="505"/>
      <c r="L49" s="505"/>
      <c r="M49" s="505"/>
      <c r="N49" s="505"/>
      <c r="O49" s="505"/>
      <c r="P49" s="505"/>
      <c r="Q49" s="505"/>
      <c r="R49" s="505"/>
      <c r="S49" s="505"/>
      <c r="T49" s="505"/>
      <c r="U49" s="505"/>
      <c r="V49" s="505"/>
      <c r="W49" s="505"/>
      <c r="X49" s="505"/>
      <c r="Y49" s="87"/>
    </row>
    <row r="50" spans="1:25" ht="12" hidden="1" customHeight="1">
      <c r="A50" s="54"/>
      <c r="B50" s="106"/>
      <c r="C50" s="105"/>
      <c r="D50" s="89"/>
      <c r="E50" s="505"/>
      <c r="F50" s="505"/>
      <c r="G50" s="505"/>
      <c r="H50" s="505"/>
      <c r="I50" s="505"/>
      <c r="J50" s="505"/>
      <c r="K50" s="505"/>
      <c r="L50" s="505"/>
      <c r="M50" s="505"/>
      <c r="N50" s="505"/>
      <c r="O50" s="505"/>
      <c r="P50" s="505"/>
      <c r="Q50" s="505"/>
      <c r="R50" s="505"/>
      <c r="S50" s="505"/>
      <c r="T50" s="505"/>
      <c r="U50" s="505"/>
      <c r="V50" s="505"/>
      <c r="W50" s="505"/>
      <c r="X50" s="505"/>
      <c r="Y50" s="87"/>
    </row>
    <row r="51" spans="1:25" ht="9" hidden="1" customHeight="1">
      <c r="A51" s="54"/>
      <c r="B51" s="106"/>
      <c r="C51" s="105"/>
      <c r="D51" s="89"/>
      <c r="E51" s="505"/>
      <c r="F51" s="505"/>
      <c r="G51" s="505"/>
      <c r="H51" s="505"/>
      <c r="I51" s="505"/>
      <c r="J51" s="505"/>
      <c r="K51" s="505"/>
      <c r="L51" s="505"/>
      <c r="M51" s="505"/>
      <c r="N51" s="505"/>
      <c r="O51" s="505"/>
      <c r="P51" s="505"/>
      <c r="Q51" s="505"/>
      <c r="R51" s="505"/>
      <c r="S51" s="505"/>
      <c r="T51" s="505"/>
      <c r="U51" s="505"/>
      <c r="V51" s="505"/>
      <c r="W51" s="505"/>
      <c r="X51" s="505"/>
      <c r="Y51" s="87"/>
    </row>
    <row r="52" spans="1:25" ht="10.5" hidden="1" customHeight="1">
      <c r="A52" s="54"/>
      <c r="B52" s="106"/>
      <c r="C52" s="105"/>
      <c r="D52" s="89"/>
      <c r="E52" s="505"/>
      <c r="F52" s="505"/>
      <c r="G52" s="505"/>
      <c r="H52" s="505"/>
      <c r="I52" s="505"/>
      <c r="J52" s="505"/>
      <c r="K52" s="505"/>
      <c r="L52" s="505"/>
      <c r="M52" s="505"/>
      <c r="N52" s="505"/>
      <c r="O52" s="505"/>
      <c r="P52" s="505"/>
      <c r="Q52" s="505"/>
      <c r="R52" s="505"/>
      <c r="S52" s="505"/>
      <c r="T52" s="505"/>
      <c r="U52" s="505"/>
      <c r="V52" s="505"/>
      <c r="W52" s="505"/>
      <c r="X52" s="505"/>
      <c r="Y52" s="87"/>
    </row>
    <row r="53" spans="1:25" ht="10.5" hidden="1" customHeight="1">
      <c r="A53" s="54"/>
      <c r="B53" s="106"/>
      <c r="C53" s="105"/>
      <c r="D53" s="89"/>
      <c r="E53" s="505"/>
      <c r="F53" s="505"/>
      <c r="G53" s="505"/>
      <c r="H53" s="505"/>
      <c r="I53" s="505"/>
      <c r="J53" s="505"/>
      <c r="K53" s="505"/>
      <c r="L53" s="505"/>
      <c r="M53" s="505"/>
      <c r="N53" s="505"/>
      <c r="O53" s="505"/>
      <c r="P53" s="505"/>
      <c r="Q53" s="505"/>
      <c r="R53" s="505"/>
      <c r="S53" s="505"/>
      <c r="T53" s="505"/>
      <c r="U53" s="505"/>
      <c r="V53" s="505"/>
      <c r="W53" s="505"/>
      <c r="X53" s="505"/>
      <c r="Y53" s="87"/>
    </row>
    <row r="54" spans="1:25" ht="8.25" hidden="1" customHeight="1">
      <c r="A54" s="54"/>
      <c r="B54" s="106"/>
      <c r="C54" s="105"/>
      <c r="D54" s="89"/>
      <c r="E54" s="505"/>
      <c r="F54" s="505"/>
      <c r="G54" s="505"/>
      <c r="H54" s="505"/>
      <c r="I54" s="505"/>
      <c r="J54" s="505"/>
      <c r="K54" s="505"/>
      <c r="L54" s="505"/>
      <c r="M54" s="505"/>
      <c r="N54" s="505"/>
      <c r="O54" s="505"/>
      <c r="P54" s="505"/>
      <c r="Q54" s="505"/>
      <c r="R54" s="505"/>
      <c r="S54" s="505"/>
      <c r="T54" s="505"/>
      <c r="U54" s="505"/>
      <c r="V54" s="505"/>
      <c r="W54" s="505"/>
      <c r="X54" s="505"/>
      <c r="Y54" s="87"/>
    </row>
    <row r="55" spans="1:25" ht="21.75" hidden="1" customHeight="1">
      <c r="A55" s="54"/>
      <c r="B55" s="106"/>
      <c r="C55" s="105"/>
      <c r="D55" s="89"/>
      <c r="E55" s="505"/>
      <c r="F55" s="505"/>
      <c r="G55" s="505"/>
      <c r="H55" s="505"/>
      <c r="I55" s="505"/>
      <c r="J55" s="505"/>
      <c r="K55" s="505"/>
      <c r="L55" s="505"/>
      <c r="M55" s="505"/>
      <c r="N55" s="505"/>
      <c r="O55" s="505"/>
      <c r="P55" s="505"/>
      <c r="Q55" s="505"/>
      <c r="R55" s="505"/>
      <c r="S55" s="505"/>
      <c r="T55" s="505"/>
      <c r="U55" s="505"/>
      <c r="V55" s="505"/>
      <c r="W55" s="505"/>
      <c r="X55" s="505"/>
      <c r="Y55" s="87"/>
    </row>
    <row r="56" spans="1:25" ht="7.5" hidden="1" customHeight="1">
      <c r="A56" s="54"/>
      <c r="B56" s="106"/>
      <c r="C56" s="105"/>
      <c r="D56" s="94"/>
      <c r="E56" s="505"/>
      <c r="F56" s="505"/>
      <c r="G56" s="505"/>
      <c r="H56" s="505"/>
      <c r="I56" s="505"/>
      <c r="J56" s="505"/>
      <c r="K56" s="505"/>
      <c r="L56" s="505"/>
      <c r="M56" s="505"/>
      <c r="N56" s="505"/>
      <c r="O56" s="505"/>
      <c r="P56" s="505"/>
      <c r="Q56" s="505"/>
      <c r="R56" s="505"/>
      <c r="S56" s="505"/>
      <c r="T56" s="505"/>
      <c r="U56" s="505"/>
      <c r="V56" s="505"/>
      <c r="W56" s="505"/>
      <c r="X56" s="505"/>
      <c r="Y56" s="87"/>
    </row>
    <row r="57" spans="1:25" ht="15" hidden="1">
      <c r="A57" s="54"/>
      <c r="B57" s="106"/>
      <c r="C57" s="105"/>
      <c r="D57" s="94"/>
      <c r="E57" s="505"/>
      <c r="F57" s="505"/>
      <c r="G57" s="505"/>
      <c r="H57" s="505"/>
      <c r="I57" s="505"/>
      <c r="J57" s="505"/>
      <c r="K57" s="505"/>
      <c r="L57" s="505"/>
      <c r="M57" s="505"/>
      <c r="N57" s="505"/>
      <c r="O57" s="505"/>
      <c r="P57" s="505"/>
      <c r="Q57" s="505"/>
      <c r="R57" s="505"/>
      <c r="S57" s="505"/>
      <c r="T57" s="505"/>
      <c r="U57" s="505"/>
      <c r="V57" s="505"/>
      <c r="W57" s="505"/>
      <c r="X57" s="505"/>
      <c r="Y57" s="87"/>
    </row>
    <row r="58" spans="1:25" ht="15" hidden="1" customHeight="1">
      <c r="A58" s="54"/>
      <c r="B58" s="106"/>
      <c r="C58" s="105"/>
      <c r="D58" s="89"/>
      <c r="E58" s="525" t="s">
        <v>506</v>
      </c>
      <c r="F58" s="525"/>
      <c r="G58" s="525"/>
      <c r="H58" s="525"/>
      <c r="I58" s="525"/>
      <c r="J58" s="525"/>
      <c r="K58" s="525"/>
      <c r="L58" s="525"/>
      <c r="M58" s="525"/>
      <c r="N58" s="525"/>
      <c r="O58" s="525"/>
      <c r="P58" s="525"/>
      <c r="Q58" s="525"/>
      <c r="R58" s="525"/>
      <c r="S58" s="525"/>
      <c r="T58" s="525"/>
      <c r="U58" s="525"/>
      <c r="V58" s="452"/>
      <c r="W58" s="452"/>
      <c r="X58" s="452"/>
      <c r="Y58" s="87"/>
    </row>
    <row r="59" spans="1:25" ht="15" hidden="1" customHeight="1">
      <c r="A59" s="54"/>
      <c r="B59" s="106"/>
      <c r="C59" s="105"/>
      <c r="D59" s="89"/>
      <c r="E59" s="523"/>
      <c r="F59" s="523"/>
      <c r="G59" s="523"/>
      <c r="H59" s="528"/>
      <c r="I59" s="528"/>
      <c r="J59" s="528"/>
      <c r="K59" s="528"/>
      <c r="L59" s="528"/>
      <c r="M59" s="528"/>
      <c r="N59" s="528"/>
      <c r="O59" s="528"/>
      <c r="P59" s="528"/>
      <c r="Q59" s="528"/>
      <c r="R59" s="528"/>
      <c r="S59" s="528"/>
      <c r="T59" s="528"/>
      <c r="U59" s="528"/>
      <c r="V59" s="528"/>
      <c r="W59" s="528"/>
      <c r="X59" s="528"/>
      <c r="Y59" s="87"/>
    </row>
    <row r="60" spans="1:25" ht="15" hidden="1" customHeight="1">
      <c r="A60" s="54"/>
      <c r="B60" s="106"/>
      <c r="C60" s="105"/>
      <c r="D60" s="89"/>
      <c r="E60" s="523"/>
      <c r="F60" s="523"/>
      <c r="G60" s="523"/>
      <c r="H60" s="528"/>
      <c r="I60" s="528"/>
      <c r="J60" s="528"/>
      <c r="K60" s="528"/>
      <c r="L60" s="528"/>
      <c r="M60" s="528"/>
      <c r="N60" s="528"/>
      <c r="O60" s="528"/>
      <c r="P60" s="528"/>
      <c r="Q60" s="528"/>
      <c r="R60" s="528"/>
      <c r="S60" s="528"/>
      <c r="T60" s="528"/>
      <c r="U60" s="528"/>
      <c r="V60" s="528"/>
      <c r="W60" s="528"/>
      <c r="X60" s="528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20"/>
      <c r="I61" s="520"/>
      <c r="J61" s="520"/>
      <c r="K61" s="520"/>
      <c r="L61" s="520"/>
      <c r="M61" s="520"/>
      <c r="N61" s="520"/>
      <c r="O61" s="520"/>
      <c r="P61" s="520"/>
      <c r="Q61" s="520"/>
      <c r="R61" s="520"/>
      <c r="S61" s="520"/>
      <c r="T61" s="520"/>
      <c r="U61" s="520"/>
      <c r="V61" s="520"/>
      <c r="W61" s="520"/>
      <c r="X61" s="52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25" t="s">
        <v>507</v>
      </c>
      <c r="F70" s="525"/>
      <c r="G70" s="525"/>
      <c r="H70" s="525"/>
      <c r="I70" s="525"/>
      <c r="J70" s="525"/>
      <c r="K70" s="525"/>
      <c r="L70" s="525"/>
      <c r="M70" s="525"/>
      <c r="N70" s="525"/>
      <c r="O70" s="525"/>
      <c r="P70" s="525"/>
      <c r="Q70" s="525"/>
      <c r="R70" s="525"/>
      <c r="S70" s="525"/>
      <c r="T70" s="525"/>
      <c r="U70" s="452"/>
      <c r="V70" s="448"/>
      <c r="W70" s="448"/>
      <c r="X70" s="448"/>
      <c r="Y70" s="87"/>
    </row>
    <row r="71" spans="1:25" ht="15" hidden="1">
      <c r="A71" s="54"/>
      <c r="B71" s="106"/>
      <c r="C71" s="105"/>
      <c r="D71" s="89"/>
      <c r="E71" s="526" t="s">
        <v>508</v>
      </c>
      <c r="F71" s="526"/>
      <c r="G71" s="526"/>
      <c r="H71" s="526"/>
      <c r="I71" s="526"/>
      <c r="J71" s="526"/>
      <c r="K71" s="526"/>
      <c r="L71" s="526"/>
      <c r="M71" s="526"/>
      <c r="N71" s="526"/>
      <c r="O71" s="526"/>
      <c r="P71" s="526"/>
      <c r="Q71" s="526"/>
      <c r="R71" s="526"/>
      <c r="S71" s="526"/>
      <c r="T71" s="526"/>
      <c r="U71" s="449"/>
      <c r="V71" s="449"/>
      <c r="W71" s="449"/>
      <c r="X71" s="449"/>
      <c r="Y71" s="87"/>
    </row>
    <row r="72" spans="1:25" ht="15" hidden="1">
      <c r="A72" s="54"/>
      <c r="B72" s="106"/>
      <c r="C72" s="105"/>
      <c r="D72" s="89"/>
      <c r="E72" s="83"/>
      <c r="F72" s="446"/>
      <c r="G72" s="446"/>
      <c r="H72" s="446"/>
      <c r="I72" s="446"/>
      <c r="J72" s="446"/>
      <c r="K72" s="446"/>
      <c r="L72" s="446"/>
      <c r="M72" s="446"/>
      <c r="N72" s="446"/>
      <c r="O72" s="446"/>
      <c r="P72" s="446"/>
      <c r="Q72" s="446"/>
      <c r="R72" s="446"/>
      <c r="S72" s="446"/>
      <c r="T72" s="446"/>
      <c r="U72" s="446"/>
      <c r="V72" s="446"/>
      <c r="W72" s="446"/>
      <c r="X72" s="446"/>
      <c r="Y72" s="87"/>
    </row>
    <row r="73" spans="1:25" ht="15" hidden="1" customHeight="1">
      <c r="A73" s="54"/>
      <c r="B73" s="106"/>
      <c r="C73" s="105"/>
      <c r="D73" s="89"/>
      <c r="E73" s="83"/>
      <c r="F73" s="447"/>
      <c r="G73" s="447"/>
      <c r="H73" s="447"/>
      <c r="I73" s="447"/>
      <c r="J73" s="447"/>
      <c r="K73" s="447"/>
      <c r="L73" s="447"/>
      <c r="M73" s="447"/>
      <c r="N73" s="447"/>
      <c r="O73" s="447"/>
      <c r="P73" s="447"/>
      <c r="Q73" s="447"/>
      <c r="R73" s="447"/>
      <c r="S73" s="447"/>
      <c r="T73" s="447"/>
      <c r="U73" s="447"/>
      <c r="V73" s="447"/>
      <c r="W73" s="447"/>
      <c r="X73" s="447"/>
      <c r="Y73" s="87"/>
    </row>
    <row r="74" spans="1:25" ht="15" hidden="1">
      <c r="A74" s="54"/>
      <c r="B74" s="106"/>
      <c r="C74" s="105"/>
      <c r="D74" s="89"/>
      <c r="E74" s="83"/>
      <c r="F74" s="446"/>
      <c r="G74" s="446"/>
      <c r="H74" s="446"/>
      <c r="I74" s="446"/>
      <c r="J74" s="446"/>
      <c r="K74" s="446"/>
      <c r="L74" s="446"/>
      <c r="M74" s="446"/>
      <c r="N74" s="446"/>
      <c r="O74" s="446"/>
      <c r="P74" s="446"/>
      <c r="Q74" s="446"/>
      <c r="R74" s="446"/>
      <c r="S74" s="446"/>
      <c r="T74" s="446"/>
      <c r="U74" s="446"/>
      <c r="V74" s="446"/>
      <c r="W74" s="446"/>
      <c r="X74" s="446"/>
      <c r="Y74" s="87"/>
    </row>
    <row r="75" spans="1:25" ht="15" hidden="1" customHeight="1">
      <c r="A75" s="54"/>
      <c r="B75" s="106"/>
      <c r="C75" s="105"/>
      <c r="D75" s="89"/>
      <c r="E75" s="83"/>
      <c r="F75" s="447"/>
      <c r="G75" s="447"/>
      <c r="H75" s="447"/>
      <c r="I75" s="447"/>
      <c r="J75" s="447"/>
      <c r="K75" s="447"/>
      <c r="L75" s="447"/>
      <c r="M75" s="447"/>
      <c r="N75" s="447"/>
      <c r="O75" s="447"/>
      <c r="P75" s="447"/>
      <c r="Q75" s="447"/>
      <c r="R75" s="447"/>
      <c r="S75" s="447"/>
      <c r="T75" s="447"/>
      <c r="U75" s="447"/>
      <c r="V75" s="447"/>
      <c r="W75" s="447"/>
      <c r="X75" s="447"/>
      <c r="Y75" s="87"/>
    </row>
    <row r="76" spans="1:25" ht="8.1" hidden="1" customHeight="1">
      <c r="A76" s="54"/>
      <c r="B76" s="106"/>
      <c r="C76" s="105"/>
      <c r="D76" s="89"/>
      <c r="E76" s="450"/>
      <c r="F76" s="450"/>
      <c r="G76" s="450"/>
      <c r="H76" s="450"/>
      <c r="I76" s="450"/>
      <c r="J76" s="450"/>
      <c r="K76" s="450"/>
      <c r="L76" s="450"/>
      <c r="M76" s="450"/>
      <c r="N76" s="450"/>
      <c r="O76" s="450"/>
      <c r="P76" s="450"/>
      <c r="Q76" s="450"/>
      <c r="R76" s="450"/>
      <c r="S76" s="450"/>
      <c r="T76" s="450"/>
      <c r="U76" s="450"/>
      <c r="V76" s="450"/>
      <c r="W76" s="450"/>
      <c r="X76" s="450"/>
      <c r="Y76" s="87"/>
    </row>
    <row r="77" spans="1:25" ht="15" hidden="1">
      <c r="A77" s="54"/>
      <c r="B77" s="106"/>
      <c r="C77" s="105"/>
      <c r="D77" s="89"/>
      <c r="E77" s="451"/>
      <c r="F77" s="451"/>
      <c r="G77" s="451"/>
      <c r="H77" s="451"/>
      <c r="I77" s="451"/>
      <c r="J77" s="451"/>
      <c r="K77" s="451"/>
      <c r="L77" s="451"/>
      <c r="M77" s="451"/>
      <c r="N77" s="451"/>
      <c r="O77" s="451"/>
      <c r="P77" s="451"/>
      <c r="Q77" s="451"/>
      <c r="R77" s="451"/>
      <c r="S77" s="451"/>
      <c r="T77" s="451"/>
      <c r="U77" s="451"/>
      <c r="V77" s="451"/>
      <c r="W77" s="451"/>
      <c r="X77" s="451"/>
      <c r="Y77" s="87"/>
    </row>
    <row r="78" spans="1:25" ht="15" hidden="1">
      <c r="A78" s="54"/>
      <c r="B78" s="106"/>
      <c r="C78" s="105"/>
      <c r="D78" s="89"/>
      <c r="E78" s="451"/>
      <c r="F78" s="451"/>
      <c r="G78" s="451"/>
      <c r="H78" s="451"/>
      <c r="I78" s="451"/>
      <c r="J78" s="451"/>
      <c r="K78" s="451"/>
      <c r="L78" s="451"/>
      <c r="M78" s="451"/>
      <c r="N78" s="451"/>
      <c r="O78" s="451"/>
      <c r="P78" s="451"/>
      <c r="Q78" s="451"/>
      <c r="R78" s="451"/>
      <c r="S78" s="451"/>
      <c r="T78" s="451"/>
      <c r="U78" s="451"/>
      <c r="V78" s="451"/>
      <c r="W78" s="451"/>
      <c r="X78" s="451"/>
      <c r="Y78" s="87"/>
    </row>
    <row r="79" spans="1:25" ht="15" hidden="1">
      <c r="A79" s="54"/>
      <c r="B79" s="106"/>
      <c r="C79" s="105"/>
      <c r="D79" s="89"/>
      <c r="E79" s="451"/>
      <c r="F79" s="451"/>
      <c r="G79" s="451"/>
      <c r="H79" s="451"/>
      <c r="I79" s="451"/>
      <c r="J79" s="451"/>
      <c r="K79" s="451"/>
      <c r="L79" s="451"/>
      <c r="M79" s="451"/>
      <c r="N79" s="451"/>
      <c r="O79" s="451"/>
      <c r="P79" s="451"/>
      <c r="Q79" s="451"/>
      <c r="R79" s="451"/>
      <c r="S79" s="451"/>
      <c r="T79" s="451"/>
      <c r="U79" s="451"/>
      <c r="V79" s="451"/>
      <c r="W79" s="451"/>
      <c r="X79" s="451"/>
      <c r="Y79" s="87"/>
    </row>
    <row r="80" spans="1:25" ht="15" hidden="1">
      <c r="A80" s="54"/>
      <c r="B80" s="106"/>
      <c r="C80" s="105"/>
      <c r="D80" s="89"/>
      <c r="E80" s="451"/>
      <c r="F80" s="451"/>
      <c r="G80" s="451"/>
      <c r="H80" s="451"/>
      <c r="I80" s="451"/>
      <c r="J80" s="451"/>
      <c r="K80" s="451"/>
      <c r="L80" s="451"/>
      <c r="M80" s="451"/>
      <c r="N80" s="451"/>
      <c r="O80" s="451"/>
      <c r="P80" s="451"/>
      <c r="Q80" s="451"/>
      <c r="R80" s="451"/>
      <c r="S80" s="451"/>
      <c r="T80" s="451"/>
      <c r="U80" s="451"/>
      <c r="V80" s="451"/>
      <c r="W80" s="451"/>
      <c r="X80" s="451"/>
      <c r="Y80" s="87"/>
    </row>
    <row r="81" spans="1:25" ht="15" hidden="1">
      <c r="A81" s="54"/>
      <c r="B81" s="106"/>
      <c r="C81" s="105"/>
      <c r="D81" s="89"/>
      <c r="E81" s="451"/>
      <c r="F81" s="451"/>
      <c r="G81" s="451"/>
      <c r="H81" s="451"/>
      <c r="I81" s="451"/>
      <c r="J81" s="451"/>
      <c r="K81" s="451"/>
      <c r="L81" s="451"/>
      <c r="M81" s="451"/>
      <c r="N81" s="451"/>
      <c r="O81" s="451"/>
      <c r="P81" s="451"/>
      <c r="Q81" s="451"/>
      <c r="R81" s="451"/>
      <c r="S81" s="451"/>
      <c r="T81" s="451"/>
      <c r="U81" s="451"/>
      <c r="V81" s="451"/>
      <c r="W81" s="451"/>
      <c r="X81" s="451"/>
      <c r="Y81" s="87"/>
    </row>
    <row r="82" spans="1:25" ht="15" hidden="1">
      <c r="A82" s="54"/>
      <c r="B82" s="106"/>
      <c r="C82" s="105"/>
      <c r="D82" s="89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451"/>
      <c r="P82" s="451"/>
      <c r="Q82" s="451"/>
      <c r="R82" s="451"/>
      <c r="S82" s="451"/>
      <c r="T82" s="451"/>
      <c r="U82" s="451"/>
      <c r="V82" s="451"/>
      <c r="W82" s="451"/>
      <c r="X82" s="451"/>
      <c r="Y82" s="87"/>
    </row>
    <row r="83" spans="1:25" ht="15" hidden="1">
      <c r="A83" s="54"/>
      <c r="B83" s="106"/>
      <c r="C83" s="105"/>
      <c r="D83" s="89"/>
      <c r="E83" s="451"/>
      <c r="F83" s="451"/>
      <c r="G83" s="451"/>
      <c r="H83" s="451"/>
      <c r="I83" s="451"/>
      <c r="J83" s="451"/>
      <c r="K83" s="451"/>
      <c r="L83" s="451"/>
      <c r="M83" s="451"/>
      <c r="N83" s="451"/>
      <c r="O83" s="451"/>
      <c r="P83" s="451"/>
      <c r="Q83" s="451"/>
      <c r="R83" s="451"/>
      <c r="S83" s="451"/>
      <c r="T83" s="451"/>
      <c r="U83" s="451"/>
      <c r="V83" s="451"/>
      <c r="W83" s="451"/>
      <c r="X83" s="451"/>
      <c r="Y83" s="87"/>
    </row>
    <row r="84" spans="1:25" ht="15" hidden="1">
      <c r="A84" s="54"/>
      <c r="B84" s="106"/>
      <c r="C84" s="105"/>
      <c r="D84" s="89"/>
      <c r="E84" s="452"/>
      <c r="F84" s="452"/>
      <c r="G84" s="452"/>
      <c r="H84" s="452"/>
      <c r="I84" s="452"/>
      <c r="J84" s="452"/>
      <c r="K84" s="452"/>
      <c r="L84" s="452"/>
      <c r="M84" s="452"/>
      <c r="N84" s="452"/>
      <c r="O84" s="452"/>
      <c r="P84" s="452"/>
      <c r="Q84" s="452"/>
      <c r="R84" s="452"/>
      <c r="S84" s="452"/>
      <c r="T84" s="452"/>
      <c r="U84" s="452"/>
      <c r="V84" s="452"/>
      <c r="W84" s="452"/>
      <c r="X84" s="452"/>
      <c r="Y84" s="87"/>
    </row>
    <row r="85" spans="1:25" ht="15" hidden="1">
      <c r="A85" s="54"/>
      <c r="B85" s="106"/>
      <c r="C85" s="105"/>
      <c r="D85" s="89"/>
      <c r="E85" s="453"/>
      <c r="F85" s="453"/>
      <c r="G85" s="453"/>
      <c r="H85" s="453"/>
      <c r="I85" s="453"/>
      <c r="J85" s="453"/>
      <c r="K85" s="453"/>
      <c r="L85" s="453"/>
      <c r="M85" s="453"/>
      <c r="N85" s="453"/>
      <c r="O85" s="453"/>
      <c r="P85" s="453"/>
      <c r="Q85" s="453"/>
      <c r="R85" s="453"/>
      <c r="S85" s="453"/>
      <c r="T85" s="453"/>
      <c r="U85" s="453"/>
      <c r="V85" s="453"/>
      <c r="W85" s="453"/>
      <c r="X85" s="453"/>
      <c r="Y85" s="87"/>
    </row>
    <row r="86" spans="1:25" ht="15" hidden="1">
      <c r="A86" s="54"/>
      <c r="B86" s="106"/>
      <c r="C86" s="105"/>
      <c r="D86" s="89"/>
      <c r="E86" s="520"/>
      <c r="F86" s="520"/>
      <c r="G86" s="520"/>
      <c r="H86" s="521"/>
      <c r="I86" s="522"/>
      <c r="J86" s="522"/>
      <c r="K86" s="522"/>
      <c r="L86" s="522"/>
      <c r="M86" s="522"/>
      <c r="N86" s="522"/>
      <c r="O86" s="522"/>
      <c r="P86" s="522"/>
      <c r="Q86" s="522"/>
      <c r="R86" s="522"/>
      <c r="S86" s="522"/>
      <c r="T86" s="522"/>
      <c r="U86" s="522"/>
      <c r="V86" s="522"/>
      <c r="W86" s="522"/>
      <c r="X86" s="522"/>
      <c r="Y86" s="87"/>
    </row>
    <row r="87" spans="1:25" ht="15" hidden="1" customHeight="1">
      <c r="A87" s="54"/>
      <c r="B87" s="106"/>
      <c r="C87" s="105"/>
      <c r="D87" s="89"/>
      <c r="E87" s="523"/>
      <c r="F87" s="523"/>
      <c r="G87" s="523"/>
      <c r="H87" s="524"/>
      <c r="I87" s="524"/>
      <c r="J87" s="524"/>
      <c r="K87" s="524"/>
      <c r="L87" s="524"/>
      <c r="M87" s="524"/>
      <c r="N87" s="524"/>
      <c r="O87" s="524"/>
      <c r="P87" s="524"/>
      <c r="Q87" s="524"/>
      <c r="R87" s="524"/>
      <c r="S87" s="524"/>
      <c r="T87" s="524"/>
      <c r="U87" s="524"/>
      <c r="V87" s="524"/>
      <c r="W87" s="524"/>
      <c r="X87" s="524"/>
      <c r="Y87" s="87"/>
    </row>
    <row r="88" spans="1:25" ht="15" hidden="1" customHeight="1">
      <c r="A88" s="54"/>
      <c r="B88" s="106"/>
      <c r="C88" s="105"/>
      <c r="D88" s="89"/>
      <c r="E88" s="523"/>
      <c r="F88" s="523"/>
      <c r="G88" s="523"/>
      <c r="H88" s="524"/>
      <c r="I88" s="524"/>
      <c r="J88" s="524"/>
      <c r="K88" s="524"/>
      <c r="L88" s="524"/>
      <c r="M88" s="524"/>
      <c r="N88" s="524"/>
      <c r="O88" s="524"/>
      <c r="P88" s="524"/>
      <c r="Q88" s="524"/>
      <c r="R88" s="524"/>
      <c r="S88" s="524"/>
      <c r="T88" s="524"/>
      <c r="U88" s="524"/>
      <c r="V88" s="524"/>
      <c r="W88" s="524"/>
      <c r="X88" s="524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20"/>
      <c r="I89" s="520"/>
      <c r="J89" s="520"/>
      <c r="K89" s="520"/>
      <c r="L89" s="520"/>
      <c r="M89" s="520"/>
      <c r="N89" s="520"/>
      <c r="O89" s="520"/>
      <c r="P89" s="520"/>
      <c r="Q89" s="520"/>
      <c r="R89" s="520"/>
      <c r="S89" s="520"/>
      <c r="T89" s="520"/>
      <c r="U89" s="520"/>
      <c r="V89" s="520"/>
      <c r="W89" s="520"/>
      <c r="X89" s="52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27" t="s">
        <v>177</v>
      </c>
      <c r="F103" s="527"/>
      <c r="G103" s="527"/>
      <c r="H103" s="527"/>
      <c r="I103" s="527"/>
      <c r="J103" s="527"/>
      <c r="K103" s="527"/>
      <c r="L103" s="527"/>
      <c r="M103" s="527"/>
      <c r="N103" s="527"/>
      <c r="O103" s="527"/>
      <c r="P103" s="527"/>
      <c r="Q103" s="527"/>
      <c r="R103" s="527"/>
      <c r="S103" s="527"/>
      <c r="T103" s="527"/>
      <c r="U103" s="527"/>
      <c r="V103" s="527"/>
      <c r="W103" s="527"/>
      <c r="X103" s="527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9" t="s">
        <v>176</v>
      </c>
      <c r="G105" s="519"/>
      <c r="H105" s="519"/>
      <c r="I105" s="519"/>
      <c r="J105" s="519"/>
      <c r="K105" s="519"/>
      <c r="L105" s="519"/>
      <c r="M105" s="519"/>
      <c r="N105" s="519"/>
      <c r="O105" s="519"/>
      <c r="P105" s="519"/>
      <c r="Q105" s="519"/>
      <c r="R105" s="519"/>
      <c r="S105" s="519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9" t="s">
        <v>175</v>
      </c>
      <c r="G107" s="519"/>
      <c r="H107" s="519"/>
      <c r="I107" s="519"/>
      <c r="J107" s="519"/>
      <c r="K107" s="519"/>
      <c r="L107" s="519"/>
      <c r="M107" s="519"/>
      <c r="N107" s="519"/>
      <c r="O107" s="519"/>
      <c r="P107" s="519"/>
      <c r="Q107" s="519"/>
      <c r="R107" s="519"/>
      <c r="S107" s="519"/>
      <c r="T107" s="519"/>
      <c r="U107" s="519"/>
      <c r="V107" s="519"/>
      <c r="W107" s="519"/>
      <c r="X107" s="519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WARM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3" customFormat="1" ht="6">
      <c r="C6" s="394"/>
      <c r="D6" s="392"/>
      <c r="E6" s="392"/>
    </row>
    <row r="7" spans="3:9" ht="18.95" customHeight="1">
      <c r="C7" s="68"/>
      <c r="D7" s="546" t="s">
        <v>460</v>
      </c>
      <c r="E7" s="548"/>
    </row>
    <row r="8" spans="3:9" s="393" customFormat="1" ht="6">
      <c r="C8" s="394"/>
      <c r="D8" s="392"/>
      <c r="E8" s="392"/>
    </row>
    <row r="9" spans="3:9" ht="15.95" customHeight="1">
      <c r="C9" s="68"/>
      <c r="D9" s="215" t="s">
        <v>32</v>
      </c>
      <c r="E9" s="191" t="s">
        <v>250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88">
        <v>0</v>
      </c>
      <c r="E11" s="289"/>
    </row>
    <row r="12" spans="3:9" ht="15" customHeight="1">
      <c r="C12" s="181"/>
      <c r="D12" s="182">
        <v>1</v>
      </c>
      <c r="E12" s="183"/>
    </row>
    <row r="13" spans="3:9" ht="12" customHeight="1">
      <c r="C13" s="68"/>
      <c r="D13" s="290"/>
      <c r="E13" s="291" t="s">
        <v>113</v>
      </c>
    </row>
    <row r="14" spans="3:9" ht="3" customHeight="1"/>
    <row r="15" spans="3:9" ht="22.5" customHeight="1">
      <c r="C15" s="292"/>
      <c r="D15" s="581" t="s">
        <v>475</v>
      </c>
      <c r="E15" s="582"/>
      <c r="F15" s="293"/>
      <c r="G15" s="293"/>
      <c r="H15" s="293"/>
      <c r="I15" s="29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5" sqref="B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1" customFormat="1" ht="6"/>
    <row r="2" spans="2:5" ht="22.5">
      <c r="B2" s="583" t="s">
        <v>12</v>
      </c>
      <c r="C2" s="583"/>
      <c r="D2" s="583"/>
      <c r="E2" s="360"/>
    </row>
    <row r="3" spans="2:5" s="361" customFormat="1" ht="6"/>
    <row r="4" spans="2:5" ht="21.75" customHeight="1">
      <c r="B4" s="478" t="s">
        <v>30</v>
      </c>
      <c r="C4" s="478" t="s">
        <v>31</v>
      </c>
      <c r="D4" s="478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08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5"/>
    <col min="2" max="2" width="65.28515625" style="205" customWidth="1"/>
    <col min="3" max="3" width="41" style="205" customWidth="1"/>
    <col min="4" max="16384" width="9.140625" style="205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11"/>
  <sheetViews>
    <sheetView showGridLines="0" zoomScaleNormal="100" workbookViewId="0"/>
  </sheetViews>
  <sheetFormatPr defaultRowHeight="11.25"/>
  <cols>
    <col min="1" max="1" width="9.140625" style="205"/>
    <col min="2" max="2" width="65.28515625" style="205" customWidth="1"/>
    <col min="3" max="3" width="41" style="205" customWidth="1"/>
    <col min="4" max="16384" width="9.140625" style="205"/>
  </cols>
  <sheetData>
    <row r="1" spans="1:2">
      <c r="A1" s="205" t="s">
        <v>369</v>
      </c>
      <c r="B1" s="205" t="s">
        <v>370</v>
      </c>
    </row>
    <row r="2" spans="1:2">
      <c r="A2" s="205">
        <v>4190064</v>
      </c>
      <c r="B2" s="205" t="s">
        <v>3186</v>
      </c>
    </row>
    <row r="3" spans="1:2">
      <c r="A3" s="205">
        <v>4190065</v>
      </c>
      <c r="B3" s="205" t="s">
        <v>3187</v>
      </c>
    </row>
    <row r="4" spans="1:2">
      <c r="A4" s="205">
        <v>4190066</v>
      </c>
      <c r="B4" s="205" t="s">
        <v>3188</v>
      </c>
    </row>
    <row r="5" spans="1:2">
      <c r="A5" s="205">
        <v>4190067</v>
      </c>
      <c r="B5" s="205" t="s">
        <v>3189</v>
      </c>
    </row>
    <row r="6" spans="1:2">
      <c r="A6" s="205">
        <v>4190068</v>
      </c>
      <c r="B6" s="205" t="s">
        <v>3190</v>
      </c>
    </row>
    <row r="7" spans="1:2">
      <c r="A7" s="205">
        <v>4190069</v>
      </c>
      <c r="B7" s="205" t="s">
        <v>3191</v>
      </c>
    </row>
    <row r="8" spans="1:2">
      <c r="A8" s="205">
        <v>4190070</v>
      </c>
      <c r="B8" s="205" t="s">
        <v>3192</v>
      </c>
    </row>
    <row r="9" spans="1:2">
      <c r="A9" s="205">
        <v>4190071</v>
      </c>
      <c r="B9" s="205" t="s">
        <v>3193</v>
      </c>
    </row>
    <row r="10" spans="1:2">
      <c r="A10" s="205">
        <v>4190072</v>
      </c>
      <c r="B10" s="205" t="s">
        <v>3194</v>
      </c>
    </row>
    <row r="11" spans="1:2">
      <c r="A11" s="205">
        <v>4190073</v>
      </c>
      <c r="B11" s="205" t="s">
        <v>3195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1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40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364</v>
      </c>
    </row>
    <row r="3" spans="1:2">
      <c r="A3" t="s">
        <v>189</v>
      </c>
      <c r="B3" t="s">
        <v>510</v>
      </c>
    </row>
    <row r="4" spans="1:2">
      <c r="A4" t="s">
        <v>16</v>
      </c>
      <c r="B4" t="s">
        <v>205</v>
      </c>
    </row>
    <row r="5" spans="1:2">
      <c r="A5" t="s">
        <v>539</v>
      </c>
      <c r="B5" t="s">
        <v>373</v>
      </c>
    </row>
    <row r="6" spans="1:2">
      <c r="A6" t="s">
        <v>540</v>
      </c>
      <c r="B6" t="s">
        <v>374</v>
      </c>
    </row>
    <row r="7" spans="1:2">
      <c r="A7" t="s">
        <v>541</v>
      </c>
      <c r="B7" t="s">
        <v>365</v>
      </c>
    </row>
    <row r="8" spans="1:2">
      <c r="A8" t="s">
        <v>469</v>
      </c>
      <c r="B8" t="s">
        <v>201</v>
      </c>
    </row>
    <row r="9" spans="1:2">
      <c r="A9" t="s">
        <v>470</v>
      </c>
      <c r="B9" t="s">
        <v>191</v>
      </c>
    </row>
    <row r="10" spans="1:2">
      <c r="A10" t="s">
        <v>11</v>
      </c>
      <c r="B10" t="s">
        <v>192</v>
      </c>
    </row>
    <row r="11" spans="1:2">
      <c r="A11" t="s">
        <v>349</v>
      </c>
      <c r="B11" t="s">
        <v>471</v>
      </c>
    </row>
    <row r="12" spans="1:2">
      <c r="A12" t="s">
        <v>190</v>
      </c>
      <c r="B12" t="s">
        <v>468</v>
      </c>
    </row>
    <row r="13" spans="1:2">
      <c r="A13"/>
      <c r="B13" t="s">
        <v>511</v>
      </c>
    </row>
    <row r="14" spans="1:2">
      <c r="A14"/>
      <c r="B14" t="s">
        <v>193</v>
      </c>
    </row>
    <row r="15" spans="1:2">
      <c r="A15"/>
      <c r="B15" t="s">
        <v>211</v>
      </c>
    </row>
    <row r="16" spans="1:2">
      <c r="A16"/>
      <c r="B16" t="s">
        <v>472</v>
      </c>
    </row>
    <row r="17" spans="1:2">
      <c r="A17"/>
      <c r="B17" t="s">
        <v>194</v>
      </c>
    </row>
    <row r="18" spans="1:2">
      <c r="A18"/>
      <c r="B18" t="s">
        <v>195</v>
      </c>
    </row>
    <row r="19" spans="1:2">
      <c r="A19"/>
      <c r="B19" t="s">
        <v>196</v>
      </c>
    </row>
    <row r="20" spans="1:2">
      <c r="A20"/>
      <c r="B20" t="s">
        <v>197</v>
      </c>
    </row>
    <row r="21" spans="1:2">
      <c r="A21"/>
      <c r="B21" t="s">
        <v>198</v>
      </c>
    </row>
    <row r="22" spans="1:2">
      <c r="A22"/>
      <c r="B22" t="s">
        <v>199</v>
      </c>
    </row>
    <row r="23" spans="1:2">
      <c r="A23"/>
      <c r="B23" t="s">
        <v>200</v>
      </c>
    </row>
    <row r="24" spans="1:2">
      <c r="A24"/>
      <c r="B24" t="s">
        <v>202</v>
      </c>
    </row>
    <row r="25" spans="1:2">
      <c r="A25"/>
      <c r="B25" t="s">
        <v>203</v>
      </c>
    </row>
    <row r="26" spans="1:2">
      <c r="A26"/>
      <c r="B26" t="s">
        <v>204</v>
      </c>
    </row>
    <row r="27" spans="1:2">
      <c r="A27"/>
      <c r="B27" t="s">
        <v>206</v>
      </c>
    </row>
    <row r="28" spans="1:2">
      <c r="A28"/>
      <c r="B28" t="s">
        <v>207</v>
      </c>
    </row>
    <row r="29" spans="1:2">
      <c r="A29"/>
      <c r="B29" t="s">
        <v>473</v>
      </c>
    </row>
    <row r="30" spans="1:2">
      <c r="A30"/>
      <c r="B30" t="s">
        <v>347</v>
      </c>
    </row>
    <row r="31" spans="1:2">
      <c r="A31"/>
      <c r="B31" t="s">
        <v>208</v>
      </c>
    </row>
    <row r="32" spans="1:2">
      <c r="A32"/>
      <c r="B32" t="s">
        <v>209</v>
      </c>
    </row>
    <row r="33" spans="1:2">
      <c r="A33"/>
      <c r="B33" t="s">
        <v>210</v>
      </c>
    </row>
    <row r="34" spans="1:2">
      <c r="A34"/>
      <c r="B34" t="s">
        <v>212</v>
      </c>
    </row>
    <row r="35" spans="1:2">
      <c r="A35"/>
      <c r="B35" t="s">
        <v>213</v>
      </c>
    </row>
    <row r="36" spans="1:2">
      <c r="A36"/>
      <c r="B36" t="s">
        <v>214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1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500">
        <v>44578.670798611114</v>
      </c>
      <c r="B2" s="14" t="s">
        <v>580</v>
      </c>
      <c r="C2" s="14" t="s">
        <v>383</v>
      </c>
    </row>
    <row r="3" spans="1:4">
      <c r="A3" s="500">
        <v>44578.67082175926</v>
      </c>
      <c r="B3" s="14" t="s">
        <v>581</v>
      </c>
      <c r="C3" s="14" t="s">
        <v>383</v>
      </c>
    </row>
    <row r="4" spans="1:4">
      <c r="A4" s="500">
        <v>44578.670925925922</v>
      </c>
      <c r="B4" s="14" t="s">
        <v>580</v>
      </c>
      <c r="C4" s="14" t="s">
        <v>383</v>
      </c>
    </row>
    <row r="5" spans="1:4">
      <c r="A5" s="500">
        <v>44578.670937499999</v>
      </c>
      <c r="B5" s="14" t="s">
        <v>581</v>
      </c>
      <c r="C5" s="14" t="s">
        <v>383</v>
      </c>
    </row>
    <row r="6" spans="1:4">
      <c r="A6" s="500">
        <v>44578.671273148146</v>
      </c>
      <c r="B6" s="14" t="s">
        <v>580</v>
      </c>
      <c r="C6" s="14" t="s">
        <v>383</v>
      </c>
    </row>
    <row r="7" spans="1:4">
      <c r="A7" s="500">
        <v>44578.671284722222</v>
      </c>
      <c r="B7" s="14" t="s">
        <v>581</v>
      </c>
      <c r="C7" s="14" t="s">
        <v>383</v>
      </c>
    </row>
    <row r="8" spans="1:4">
      <c r="A8" s="500">
        <v>44578.678657407407</v>
      </c>
      <c r="B8" s="14" t="s">
        <v>580</v>
      </c>
      <c r="C8" s="14" t="s">
        <v>383</v>
      </c>
    </row>
    <row r="9" spans="1:4">
      <c r="A9" s="500">
        <v>44578.678668981483</v>
      </c>
      <c r="B9" s="14" t="s">
        <v>581</v>
      </c>
      <c r="C9" s="14" t="s">
        <v>383</v>
      </c>
    </row>
    <row r="10" spans="1:4">
      <c r="A10" s="500">
        <v>44578.680347222224</v>
      </c>
      <c r="B10" s="14" t="s">
        <v>580</v>
      </c>
      <c r="C10" s="14" t="s">
        <v>383</v>
      </c>
    </row>
    <row r="11" spans="1:4">
      <c r="A11" s="500">
        <v>44578.680358796293</v>
      </c>
      <c r="B11" s="14" t="s">
        <v>581</v>
      </c>
      <c r="C11" s="14" t="s">
        <v>383</v>
      </c>
    </row>
    <row r="12" spans="1:4">
      <c r="A12" s="500">
        <v>44578.681493055556</v>
      </c>
      <c r="B12" s="14" t="s">
        <v>580</v>
      </c>
      <c r="C12" s="14" t="s">
        <v>383</v>
      </c>
    </row>
    <row r="13" spans="1:4">
      <c r="A13" s="500">
        <v>44578.681516203702</v>
      </c>
      <c r="B13" s="14" t="s">
        <v>581</v>
      </c>
      <c r="C13" s="14" t="s">
        <v>383</v>
      </c>
    </row>
    <row r="14" spans="1:4">
      <c r="A14" s="500">
        <v>44578.688645833332</v>
      </c>
      <c r="B14" s="14" t="s">
        <v>580</v>
      </c>
      <c r="C14" s="14" t="s">
        <v>383</v>
      </c>
    </row>
    <row r="15" spans="1:4">
      <c r="A15" s="500">
        <v>44578.688668981478</v>
      </c>
      <c r="B15" s="14" t="s">
        <v>581</v>
      </c>
      <c r="C15" s="14" t="s">
        <v>383</v>
      </c>
    </row>
    <row r="16" spans="1:4">
      <c r="A16" s="500">
        <v>44578.689733796295</v>
      </c>
      <c r="B16" s="14" t="s">
        <v>580</v>
      </c>
      <c r="C16" s="14" t="s">
        <v>383</v>
      </c>
    </row>
    <row r="17" spans="1:3">
      <c r="A17" s="500">
        <v>44578.689756944441</v>
      </c>
      <c r="B17" s="14" t="s">
        <v>581</v>
      </c>
      <c r="C17" s="14" t="s">
        <v>383</v>
      </c>
    </row>
    <row r="18" spans="1:3">
      <c r="A18" s="500">
        <v>44578.695162037038</v>
      </c>
      <c r="B18" s="14" t="s">
        <v>580</v>
      </c>
      <c r="C18" s="14" t="s">
        <v>383</v>
      </c>
    </row>
    <row r="19" spans="1:3">
      <c r="A19" s="500">
        <v>44578.695173611108</v>
      </c>
      <c r="B19" s="14" t="s">
        <v>581</v>
      </c>
      <c r="C19" s="14" t="s">
        <v>383</v>
      </c>
    </row>
    <row r="20" spans="1:3">
      <c r="A20" s="500">
        <v>44578.695428240739</v>
      </c>
      <c r="B20" s="14" t="s">
        <v>580</v>
      </c>
      <c r="C20" s="14" t="s">
        <v>383</v>
      </c>
    </row>
    <row r="21" spans="1:3">
      <c r="A21" s="500">
        <v>44578.695451388892</v>
      </c>
      <c r="B21" s="14" t="s">
        <v>581</v>
      </c>
      <c r="C21" s="14" t="s">
        <v>383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5" width="9.140625" style="7"/>
    <col min="16" max="16" width="60.7109375" style="7" customWidth="1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45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566</v>
      </c>
      <c r="K1" s="56" t="s">
        <v>360</v>
      </c>
      <c r="L1" s="199" t="s">
        <v>361</v>
      </c>
      <c r="M1" s="56" t="s">
        <v>163</v>
      </c>
      <c r="N1" s="79" t="s">
        <v>223</v>
      </c>
      <c r="P1" s="298" t="s">
        <v>574</v>
      </c>
      <c r="Q1" s="298" t="s">
        <v>224</v>
      </c>
      <c r="R1" s="296" t="s">
        <v>237</v>
      </c>
      <c r="S1" s="133" t="s">
        <v>238</v>
      </c>
      <c r="U1" s="173" t="s">
        <v>286</v>
      </c>
      <c r="V1" s="173" t="s">
        <v>287</v>
      </c>
      <c r="X1" s="411" t="s">
        <v>337</v>
      </c>
      <c r="Y1" s="411" t="s">
        <v>340</v>
      </c>
      <c r="Z1" s="411" t="s">
        <v>341</v>
      </c>
      <c r="AB1" s="584" t="s">
        <v>482</v>
      </c>
      <c r="AC1" s="584"/>
      <c r="AE1" s="431" t="s">
        <v>493</v>
      </c>
      <c r="AF1" s="431" t="s">
        <v>501</v>
      </c>
      <c r="AG1" s="431" t="s">
        <v>492</v>
      </c>
      <c r="AH1" s="431" t="s">
        <v>502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565</v>
      </c>
      <c r="K2" s="82"/>
      <c r="L2" s="200">
        <v>55</v>
      </c>
      <c r="M2" s="56" t="s">
        <v>164</v>
      </c>
      <c r="N2" s="79" t="s">
        <v>222</v>
      </c>
      <c r="P2" s="482" t="s">
        <v>570</v>
      </c>
      <c r="Q2" s="299" t="s">
        <v>575</v>
      </c>
      <c r="R2" s="297" t="s">
        <v>230</v>
      </c>
      <c r="S2" s="58" t="s">
        <v>239</v>
      </c>
      <c r="U2" s="6" t="s">
        <v>288</v>
      </c>
      <c r="V2" s="174" t="s">
        <v>288</v>
      </c>
      <c r="X2" s="410" t="s">
        <v>338</v>
      </c>
      <c r="Y2" s="429" t="s">
        <v>342</v>
      </c>
      <c r="Z2" s="430" t="s">
        <v>343</v>
      </c>
      <c r="AB2" s="408" t="s">
        <v>469</v>
      </c>
      <c r="AC2" s="409" t="s">
        <v>483</v>
      </c>
      <c r="AE2" t="s">
        <v>3216</v>
      </c>
      <c r="AF2"/>
      <c r="AG2" t="s">
        <v>3217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339</v>
      </c>
      <c r="K3" s="82" t="s">
        <v>359</v>
      </c>
      <c r="L3" s="199" t="s">
        <v>363</v>
      </c>
      <c r="M3" s="56" t="s">
        <v>165</v>
      </c>
      <c r="N3" s="79" t="s">
        <v>220</v>
      </c>
      <c r="P3" s="482" t="s">
        <v>571</v>
      </c>
      <c r="Q3" s="299" t="s">
        <v>465</v>
      </c>
      <c r="R3" s="297" t="s">
        <v>231</v>
      </c>
      <c r="S3" s="58" t="s">
        <v>240</v>
      </c>
      <c r="U3" s="6" t="s">
        <v>289</v>
      </c>
      <c r="V3" s="174" t="s">
        <v>289</v>
      </c>
      <c r="X3" s="414" t="s">
        <v>339</v>
      </c>
      <c r="Y3" s="413" t="s">
        <v>344</v>
      </c>
      <c r="Z3" s="413" t="s">
        <v>344</v>
      </c>
      <c r="AB3" s="412" t="s">
        <v>539</v>
      </c>
      <c r="AC3" s="415" t="s">
        <v>542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K4" s="82"/>
      <c r="L4" s="200">
        <v>112</v>
      </c>
      <c r="M4" s="56" t="s">
        <v>166</v>
      </c>
      <c r="N4" s="79" t="s">
        <v>221</v>
      </c>
      <c r="P4" s="482" t="s">
        <v>572</v>
      </c>
      <c r="R4" s="131" t="s">
        <v>232</v>
      </c>
      <c r="S4" s="58" t="s">
        <v>241</v>
      </c>
      <c r="U4" s="6" t="s">
        <v>290</v>
      </c>
      <c r="V4" s="174" t="s">
        <v>290</v>
      </c>
      <c r="AB4" s="412" t="s">
        <v>540</v>
      </c>
      <c r="AC4" s="415" t="s">
        <v>484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219</v>
      </c>
      <c r="P5" s="482" t="s">
        <v>573</v>
      </c>
      <c r="R5" s="132" t="s">
        <v>233</v>
      </c>
      <c r="S5" s="58" t="s">
        <v>247</v>
      </c>
      <c r="U5" s="6" t="s">
        <v>291</v>
      </c>
      <c r="V5" s="174" t="s">
        <v>291</v>
      </c>
      <c r="AB5" s="412" t="s">
        <v>541</v>
      </c>
      <c r="AC5" s="415" t="s">
        <v>485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234</v>
      </c>
      <c r="S6" s="58" t="s">
        <v>248</v>
      </c>
      <c r="U6" s="6" t="s">
        <v>292</v>
      </c>
      <c r="V6" s="174" t="s">
        <v>292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235</v>
      </c>
      <c r="S7" s="58" t="s">
        <v>242</v>
      </c>
      <c r="U7" s="6" t="s">
        <v>293</v>
      </c>
      <c r="V7" s="174" t="s">
        <v>293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236</v>
      </c>
      <c r="S8" s="58" t="s">
        <v>243</v>
      </c>
      <c r="U8" s="6" t="s">
        <v>294</v>
      </c>
      <c r="V8" s="174" t="s">
        <v>294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244</v>
      </c>
      <c r="U9" s="6" t="s">
        <v>295</v>
      </c>
      <c r="V9" s="174" t="s">
        <v>295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245</v>
      </c>
      <c r="U10" s="6" t="s">
        <v>296</v>
      </c>
      <c r="V10" s="174" t="s">
        <v>296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5" t="s">
        <v>358</v>
      </c>
      <c r="S11" s="58" t="s">
        <v>246</v>
      </c>
      <c r="U11" s="6" t="s">
        <v>297</v>
      </c>
      <c r="V11" s="174" t="s">
        <v>297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5" t="s">
        <v>357</v>
      </c>
      <c r="U12" s="6" t="s">
        <v>144</v>
      </c>
      <c r="V12" s="174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5" t="s">
        <v>356</v>
      </c>
      <c r="U13" s="6" t="s">
        <v>145</v>
      </c>
      <c r="V13" s="174" t="s">
        <v>145</v>
      </c>
    </row>
    <row r="14" spans="1:34" ht="12.75">
      <c r="A14" s="8" t="s">
        <v>18</v>
      </c>
      <c r="I14" s="61" t="s">
        <v>147</v>
      </c>
      <c r="R14" s="195" t="s">
        <v>355</v>
      </c>
      <c r="U14" s="6" t="s">
        <v>146</v>
      </c>
      <c r="V14" s="174" t="s">
        <v>146</v>
      </c>
    </row>
    <row r="15" spans="1:34" ht="12.75">
      <c r="A15" s="470" t="s">
        <v>518</v>
      </c>
      <c r="I15" s="61" t="s">
        <v>148</v>
      </c>
      <c r="R15" s="195" t="s">
        <v>354</v>
      </c>
      <c r="U15" s="6" t="s">
        <v>147</v>
      </c>
      <c r="V15" s="174" t="s">
        <v>147</v>
      </c>
    </row>
    <row r="16" spans="1:34" ht="12.75">
      <c r="A16" s="8" t="s">
        <v>52</v>
      </c>
      <c r="I16" s="61" t="s">
        <v>149</v>
      </c>
      <c r="R16" s="195" t="s">
        <v>353</v>
      </c>
      <c r="U16" s="6" t="s">
        <v>148</v>
      </c>
      <c r="V16" s="174" t="s">
        <v>148</v>
      </c>
    </row>
    <row r="17" spans="1:22" ht="12.75">
      <c r="A17" s="8" t="s">
        <v>53</v>
      </c>
      <c r="I17" s="61" t="s">
        <v>150</v>
      </c>
      <c r="R17" s="195" t="s">
        <v>352</v>
      </c>
      <c r="U17" s="6" t="s">
        <v>149</v>
      </c>
      <c r="V17" s="174" t="s">
        <v>149</v>
      </c>
    </row>
    <row r="18" spans="1:22" ht="12.75">
      <c r="A18" s="8" t="s">
        <v>54</v>
      </c>
      <c r="I18" s="61" t="s">
        <v>151</v>
      </c>
      <c r="R18" s="195" t="s">
        <v>351</v>
      </c>
      <c r="U18" s="6" t="s">
        <v>150</v>
      </c>
      <c r="V18" s="174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4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4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4" t="s">
        <v>153</v>
      </c>
    </row>
    <row r="22" spans="1:22">
      <c r="A22" s="8" t="s">
        <v>58</v>
      </c>
      <c r="U22" s="6" t="s">
        <v>154</v>
      </c>
      <c r="V22" s="174" t="s">
        <v>154</v>
      </c>
    </row>
    <row r="23" spans="1:22">
      <c r="A23" s="8" t="s">
        <v>59</v>
      </c>
      <c r="U23" s="6" t="s">
        <v>298</v>
      </c>
      <c r="V23" s="174" t="s">
        <v>298</v>
      </c>
    </row>
    <row r="24" spans="1:22">
      <c r="A24" s="8" t="s">
        <v>60</v>
      </c>
      <c r="U24" s="6" t="s">
        <v>299</v>
      </c>
      <c r="V24" s="174" t="s">
        <v>299</v>
      </c>
    </row>
    <row r="25" spans="1:22">
      <c r="A25" s="8" t="s">
        <v>61</v>
      </c>
      <c r="U25" s="6" t="s">
        <v>300</v>
      </c>
      <c r="V25" s="174" t="s">
        <v>300</v>
      </c>
    </row>
    <row r="26" spans="1:22">
      <c r="A26" s="8" t="s">
        <v>62</v>
      </c>
      <c r="V26" s="174" t="s">
        <v>301</v>
      </c>
    </row>
    <row r="27" spans="1:22">
      <c r="A27" s="8" t="s">
        <v>63</v>
      </c>
      <c r="V27" s="174" t="s">
        <v>302</v>
      </c>
    </row>
    <row r="28" spans="1:22">
      <c r="A28" s="8" t="s">
        <v>64</v>
      </c>
      <c r="V28" s="174" t="s">
        <v>303</v>
      </c>
    </row>
    <row r="29" spans="1:22">
      <c r="A29" s="8" t="s">
        <v>65</v>
      </c>
      <c r="V29" s="174" t="s">
        <v>304</v>
      </c>
    </row>
    <row r="30" spans="1:22">
      <c r="A30" s="8" t="s">
        <v>66</v>
      </c>
      <c r="V30" s="174" t="s">
        <v>305</v>
      </c>
    </row>
    <row r="31" spans="1:22">
      <c r="A31" s="8" t="s">
        <v>67</v>
      </c>
      <c r="V31" s="174" t="s">
        <v>306</v>
      </c>
    </row>
    <row r="32" spans="1:22">
      <c r="A32" s="8" t="s">
        <v>68</v>
      </c>
      <c r="V32" s="174" t="s">
        <v>307</v>
      </c>
    </row>
    <row r="33" spans="1:22">
      <c r="A33" s="8" t="s">
        <v>69</v>
      </c>
      <c r="V33" s="174" t="s">
        <v>308</v>
      </c>
    </row>
    <row r="34" spans="1:22">
      <c r="A34" s="8" t="s">
        <v>70</v>
      </c>
      <c r="V34" s="174" t="s">
        <v>309</v>
      </c>
    </row>
    <row r="35" spans="1:22">
      <c r="A35" s="8" t="s">
        <v>71</v>
      </c>
      <c r="V35" s="174" t="s">
        <v>310</v>
      </c>
    </row>
    <row r="36" spans="1:22">
      <c r="A36" s="8" t="s">
        <v>35</v>
      </c>
      <c r="V36" s="174" t="s">
        <v>311</v>
      </c>
    </row>
    <row r="37" spans="1:22">
      <c r="A37" s="8" t="s">
        <v>36</v>
      </c>
      <c r="V37" s="174" t="s">
        <v>312</v>
      </c>
    </row>
    <row r="38" spans="1:22">
      <c r="A38" s="8" t="s">
        <v>37</v>
      </c>
      <c r="V38" s="174" t="s">
        <v>313</v>
      </c>
    </row>
    <row r="39" spans="1:22">
      <c r="A39" s="8" t="s">
        <v>38</v>
      </c>
      <c r="V39" s="174" t="s">
        <v>314</v>
      </c>
    </row>
    <row r="40" spans="1:22">
      <c r="A40" s="8" t="s">
        <v>39</v>
      </c>
      <c r="V40" s="174" t="s">
        <v>315</v>
      </c>
    </row>
    <row r="41" spans="1:22">
      <c r="A41" s="8" t="s">
        <v>40</v>
      </c>
      <c r="V41" s="174" t="s">
        <v>316</v>
      </c>
    </row>
    <row r="42" spans="1:22">
      <c r="A42" s="8" t="s">
        <v>72</v>
      </c>
      <c r="V42" s="174" t="s">
        <v>317</v>
      </c>
    </row>
    <row r="43" spans="1:22">
      <c r="A43" s="8" t="s">
        <v>73</v>
      </c>
      <c r="V43" s="174" t="s">
        <v>318</v>
      </c>
    </row>
    <row r="44" spans="1:22">
      <c r="A44" s="8" t="s">
        <v>74</v>
      </c>
      <c r="V44" s="174" t="s">
        <v>319</v>
      </c>
    </row>
    <row r="45" spans="1:22">
      <c r="A45" s="8" t="s">
        <v>75</v>
      </c>
      <c r="V45" s="174" t="s">
        <v>320</v>
      </c>
    </row>
    <row r="46" spans="1:22">
      <c r="A46" s="8" t="s">
        <v>76</v>
      </c>
      <c r="V46" s="174" t="s">
        <v>321</v>
      </c>
    </row>
    <row r="47" spans="1:22">
      <c r="A47" s="8" t="s">
        <v>97</v>
      </c>
      <c r="V47" s="174" t="s">
        <v>322</v>
      </c>
    </row>
    <row r="48" spans="1:22">
      <c r="A48" s="8" t="s">
        <v>98</v>
      </c>
      <c r="V48" s="174" t="s">
        <v>323</v>
      </c>
    </row>
    <row r="49" spans="1:22">
      <c r="A49" s="8" t="s">
        <v>99</v>
      </c>
      <c r="V49" s="174" t="s">
        <v>324</v>
      </c>
    </row>
    <row r="50" spans="1:22">
      <c r="A50" s="8" t="s">
        <v>77</v>
      </c>
      <c r="V50" s="174" t="s">
        <v>325</v>
      </c>
    </row>
    <row r="51" spans="1:22">
      <c r="A51" s="8" t="s">
        <v>78</v>
      </c>
      <c r="V51" s="174" t="s">
        <v>326</v>
      </c>
    </row>
    <row r="52" spans="1:22">
      <c r="A52" s="8" t="s">
        <v>79</v>
      </c>
      <c r="V52" s="174" t="s">
        <v>327</v>
      </c>
    </row>
    <row r="53" spans="1:22">
      <c r="A53" s="8" t="s">
        <v>80</v>
      </c>
      <c r="V53" s="174" t="s">
        <v>328</v>
      </c>
    </row>
    <row r="54" spans="1:22">
      <c r="A54" s="8" t="s">
        <v>81</v>
      </c>
      <c r="V54" s="174" t="s">
        <v>329</v>
      </c>
    </row>
    <row r="55" spans="1:22">
      <c r="A55" s="8" t="s">
        <v>82</v>
      </c>
      <c r="V55" s="174" t="s">
        <v>330</v>
      </c>
    </row>
    <row r="56" spans="1:22">
      <c r="A56" s="8" t="s">
        <v>83</v>
      </c>
      <c r="V56" s="174" t="s">
        <v>331</v>
      </c>
    </row>
    <row r="57" spans="1:22">
      <c r="A57" s="470" t="s">
        <v>519</v>
      </c>
      <c r="V57" s="174" t="s">
        <v>332</v>
      </c>
    </row>
    <row r="58" spans="1:22">
      <c r="A58" s="8" t="s">
        <v>84</v>
      </c>
      <c r="V58" s="174" t="s">
        <v>333</v>
      </c>
    </row>
    <row r="59" spans="1:22">
      <c r="A59" s="8" t="s">
        <v>85</v>
      </c>
      <c r="V59" s="174" t="s">
        <v>334</v>
      </c>
    </row>
    <row r="60" spans="1:22">
      <c r="A60" s="8" t="s">
        <v>86</v>
      </c>
      <c r="V60" s="174" t="s">
        <v>335</v>
      </c>
    </row>
    <row r="61" spans="1:22">
      <c r="A61" s="8" t="s">
        <v>87</v>
      </c>
      <c r="V61" s="174" t="s">
        <v>336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6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42"/>
  <sheetViews>
    <sheetView showGridLines="0" workbookViewId="0"/>
  </sheetViews>
  <sheetFormatPr defaultRowHeight="11.25"/>
  <cols>
    <col min="1" max="16384" width="9.140625" style="353"/>
  </cols>
  <sheetData>
    <row r="1" spans="1:1">
      <c r="A1" s="352">
        <f>IF('Форма 4.1.1'!$F$12="",1,0)</f>
        <v>0</v>
      </c>
    </row>
    <row r="2" spans="1:1">
      <c r="A2" s="352">
        <f>IF('Форма 4.1.1'!$F$15="",1,0)</f>
        <v>0</v>
      </c>
    </row>
    <row r="3" spans="1:1">
      <c r="A3" s="352">
        <f>IF('Форма 4.1.1'!$F$16="",1,0)</f>
        <v>0</v>
      </c>
    </row>
    <row r="4" spans="1:1">
      <c r="A4" s="352">
        <f>IF('Форма 4.1.1'!$F$17="",1,0)</f>
        <v>0</v>
      </c>
    </row>
    <row r="5" spans="1:1">
      <c r="A5" s="352">
        <f>IF('Форма 4.1.1'!$F$26="",1,0)</f>
        <v>0</v>
      </c>
    </row>
    <row r="6" spans="1:1">
      <c r="A6" s="352">
        <f>IF('Форма 4.1.1'!$F$27="",1,0)</f>
        <v>0</v>
      </c>
    </row>
    <row r="7" spans="1:1">
      <c r="A7" s="352">
        <f>IF('Форма 4.1.1'!$F$28="",1,0)</f>
        <v>0</v>
      </c>
    </row>
    <row r="8" spans="1:1">
      <c r="A8" s="352">
        <f>IF('Форма 4.1.1'!$F$29="",1,0)</f>
        <v>0</v>
      </c>
    </row>
    <row r="9" spans="1:1">
      <c r="A9" s="352">
        <f>IF('Форма 4.1.1'!$F$30="",1,0)</f>
        <v>0</v>
      </c>
    </row>
    <row r="10" spans="1:1">
      <c r="A10" s="352">
        <f>IF('Форма 4.1.1'!$F$31="",1,0)</f>
        <v>0</v>
      </c>
    </row>
    <row r="11" spans="1:1">
      <c r="A11" s="352">
        <f>IF('Форма 4.1.1'!$F$33="",1,0)</f>
        <v>0</v>
      </c>
    </row>
    <row r="12" spans="1:1">
      <c r="A12" s="352">
        <f>IF('Форма 4.1.1'!$F$34="",1,0)</f>
        <v>0</v>
      </c>
    </row>
    <row r="13" spans="1:1">
      <c r="A13" s="352">
        <f>IF('Форма 4.1.1'!$F$35="",1,0)</f>
        <v>0</v>
      </c>
    </row>
    <row r="14" spans="1:1">
      <c r="A14" s="352">
        <f>IF('Форма 4.1.1'!$F$36="",1,0)</f>
        <v>0</v>
      </c>
    </row>
    <row r="15" spans="1:1">
      <c r="A15" s="352">
        <f>IF('Форма 4.1.1'!$F$37="",1,0)</f>
        <v>0</v>
      </c>
    </row>
    <row r="16" spans="1:1">
      <c r="A16" s="352">
        <f>IF('Форма 4.1.1'!$F$39="",1,0)</f>
        <v>0</v>
      </c>
    </row>
    <row r="17" spans="1:1">
      <c r="A17" s="352">
        <f>IF('Форма 4.1.1'!$F$41="",1,0)</f>
        <v>0</v>
      </c>
    </row>
    <row r="18" spans="1:1">
      <c r="A18" s="352">
        <f>IF('Форма 4.1.1'!$F$42="",1,0)</f>
        <v>0</v>
      </c>
    </row>
    <row r="19" spans="1:1">
      <c r="A19" s="352">
        <f>IF('Форма 4.1.1'!$F$44="",1,0)</f>
        <v>0</v>
      </c>
    </row>
    <row r="20" spans="1:1">
      <c r="A20" s="352">
        <f>IF('Форма 4.1.1'!$F$45="",1,0)</f>
        <v>0</v>
      </c>
    </row>
    <row r="21" spans="1:1">
      <c r="A21" s="352">
        <f>IF('Форма 4.1.1'!$F$46="",1,0)</f>
        <v>0</v>
      </c>
    </row>
    <row r="22" spans="1:1">
      <c r="A22" s="352">
        <f>IF('Форма 4.1.1'!$F$47="",1,0)</f>
        <v>0</v>
      </c>
    </row>
    <row r="23" spans="1:1">
      <c r="A23" s="352">
        <f>IF('Форма 4.1.2'!$G$11="",1,0)</f>
        <v>0</v>
      </c>
    </row>
    <row r="24" spans="1:1">
      <c r="A24" s="352">
        <f>IF('Форма 4.1.2'!$H$11="",1,0)</f>
        <v>0</v>
      </c>
    </row>
    <row r="25" spans="1:1">
      <c r="A25" s="352">
        <f>IF('Форма 4.1.2'!$I$11="",1,0)</f>
        <v>0</v>
      </c>
    </row>
    <row r="26" spans="1:1">
      <c r="A26" s="352">
        <f>IF('Форма 4.1.2'!$J$11="",1,0)</f>
        <v>0</v>
      </c>
    </row>
    <row r="27" spans="1:1">
      <c r="A27" s="352">
        <f>IF('Форма 4.1.2'!$L$11="",1,0)</f>
        <v>0</v>
      </c>
    </row>
    <row r="28" spans="1:1">
      <c r="A28" s="352">
        <f>IF('Форма 4.1.2'!$M$11="",1,0)</f>
        <v>0</v>
      </c>
    </row>
    <row r="29" spans="1:1">
      <c r="A29" s="352">
        <f>IF('Форма 4.1.2'!$N$11="",1,0)</f>
        <v>0</v>
      </c>
    </row>
    <row r="30" spans="1:1">
      <c r="A30" s="352">
        <f>IF('Форма 4.1.2'!$O$11="",1,0)</f>
        <v>0</v>
      </c>
    </row>
    <row r="31" spans="1:1">
      <c r="A31" s="352">
        <f>IF('Форма 4.1.2'!$P$11="",1,0)</f>
        <v>0</v>
      </c>
    </row>
    <row r="32" spans="1:1">
      <c r="A32" s="352">
        <f>IF('Форма 4.1.2'!$Q$11="",1,0)</f>
        <v>0</v>
      </c>
    </row>
    <row r="33" spans="1:1">
      <c r="A33" s="352">
        <f>IF('Форма 4.1.2'!$F$11="",1,0)</f>
        <v>0</v>
      </c>
    </row>
    <row r="34" spans="1:1">
      <c r="A34" s="352">
        <f>IF('Форма 1.0.2'!$E$12="",1,0)</f>
        <v>1</v>
      </c>
    </row>
    <row r="35" spans="1:1">
      <c r="A35" s="352">
        <f>IF('Форма 1.0.2'!$F$12="",1,0)</f>
        <v>1</v>
      </c>
    </row>
    <row r="36" spans="1:1">
      <c r="A36" s="352">
        <f>IF('Форма 1.0.2'!$G$12="",1,0)</f>
        <v>1</v>
      </c>
    </row>
    <row r="37" spans="1:1">
      <c r="A37" s="352">
        <f>IF('Форма 1.0.2'!$H$12="",1,0)</f>
        <v>1</v>
      </c>
    </row>
    <row r="38" spans="1:1">
      <c r="A38" s="352">
        <f>IF('Форма 1.0.2'!$I$12="",1,0)</f>
        <v>1</v>
      </c>
    </row>
    <row r="39" spans="1:1">
      <c r="A39" s="352">
        <f>IF('Форма 1.0.2'!$J$12="",1,0)</f>
        <v>1</v>
      </c>
    </row>
    <row r="40" spans="1:1">
      <c r="A40" s="352">
        <f>IF('Сведения об изменении'!$E$12="",1,0)</f>
        <v>1</v>
      </c>
    </row>
    <row r="41" spans="1:1">
      <c r="A41" s="352">
        <f>IF('Форма 4.1.3'!$J$11="",1,0)</f>
        <v>0</v>
      </c>
    </row>
    <row r="42" spans="1:1">
      <c r="A42" s="352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AC11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610"/>
      <c r="D4" s="561">
        <v>1</v>
      </c>
      <c r="E4" s="611"/>
      <c r="F4" s="367"/>
      <c r="G4" s="368">
        <v>0</v>
      </c>
      <c r="H4" s="369"/>
      <c r="I4" s="370"/>
      <c r="J4" s="371"/>
      <c r="K4" s="372"/>
      <c r="L4" s="373"/>
      <c r="M4" s="252"/>
      <c r="N4" s="252"/>
      <c r="O4" s="252"/>
      <c r="P4" s="466"/>
      <c r="Q4" s="466"/>
      <c r="R4" s="467"/>
      <c r="S4" s="252"/>
      <c r="T4" s="252"/>
      <c r="U4" s="252"/>
      <c r="V4" s="252"/>
    </row>
    <row r="5" spans="1:22" s="47" customFormat="1" ht="15" customHeight="1">
      <c r="C5" s="610"/>
      <c r="D5" s="561"/>
      <c r="E5" s="611"/>
      <c r="F5" s="241"/>
      <c r="G5" s="242"/>
      <c r="H5" s="217" t="s">
        <v>156</v>
      </c>
      <c r="I5" s="243"/>
      <c r="J5" s="243"/>
      <c r="K5" s="243"/>
      <c r="L5" s="375"/>
      <c r="M5" s="468"/>
      <c r="N5" s="252"/>
      <c r="O5" s="252"/>
      <c r="P5" s="252"/>
      <c r="Q5" s="252"/>
      <c r="R5" s="251"/>
      <c r="S5" s="252"/>
      <c r="T5" s="252"/>
      <c r="U5" s="252"/>
      <c r="V5" s="252"/>
    </row>
    <row r="7" spans="1:22" s="46" customFormat="1">
      <c r="A7" s="46" t="s">
        <v>184</v>
      </c>
    </row>
    <row r="9" spans="1:22" s="47" customFormat="1" ht="14.25">
      <c r="C9" s="64"/>
      <c r="D9" s="362">
        <v>1</v>
      </c>
      <c r="E9" s="374"/>
      <c r="F9" s="240"/>
      <c r="G9" s="362">
        <v>0</v>
      </c>
      <c r="H9" s="377"/>
      <c r="I9" s="378"/>
      <c r="J9" s="363"/>
      <c r="K9" s="250"/>
      <c r="L9" s="1"/>
      <c r="M9" s="252"/>
      <c r="N9" s="252"/>
      <c r="O9" s="252"/>
      <c r="P9" s="466">
        <f>mergeValue(E9)</f>
        <v>0</v>
      </c>
      <c r="Q9" s="466">
        <f>H9</f>
        <v>0</v>
      </c>
      <c r="R9" s="467">
        <f>I9</f>
        <v>0</v>
      </c>
      <c r="S9" s="252" t="str">
        <f>Q9&amp;" ("&amp;R9&amp;")"</f>
        <v>0 (0)</v>
      </c>
      <c r="T9" s="252"/>
      <c r="U9" s="252"/>
      <c r="V9" s="252"/>
    </row>
    <row r="12" spans="1:22" s="46" customFormat="1">
      <c r="A12" s="46" t="s">
        <v>111</v>
      </c>
    </row>
    <row r="14" spans="1:22" s="15" customFormat="1" ht="15" customHeight="1">
      <c r="C14" s="66"/>
      <c r="D14" s="182"/>
      <c r="E14" s="197"/>
    </row>
    <row r="17" spans="1:15" s="46" customFormat="1">
      <c r="A17" s="46" t="s">
        <v>117</v>
      </c>
    </row>
    <row r="18" spans="1:15" s="63" customFormat="1"/>
    <row r="20" spans="1:15" s="419" customFormat="1" ht="22.5">
      <c r="A20" s="107" t="s">
        <v>6</v>
      </c>
      <c r="B20" s="416" t="s">
        <v>376</v>
      </c>
      <c r="C20" s="417"/>
      <c r="D20" s="281" t="s">
        <v>33</v>
      </c>
      <c r="E20" s="418"/>
      <c r="F20" s="282"/>
      <c r="G20" s="282"/>
      <c r="H20" s="282"/>
      <c r="I20" s="118"/>
      <c r="J20" s="283"/>
      <c r="K20" s="422"/>
      <c r="M20" s="420" t="str">
        <f>IF(ISERROR(INDEX(kind_of_nameforms,MATCH(E20,kind_of_forms,0),1)),"",INDEX(kind_of_nameforms,MATCH(E20,kind_of_forms,0),1))</f>
        <v/>
      </c>
      <c r="N20" s="421"/>
    </row>
    <row r="25" spans="1:15" s="46" customFormat="1">
      <c r="A25" s="46" t="s">
        <v>185</v>
      </c>
      <c r="B25" s="46" t="s">
        <v>186</v>
      </c>
      <c r="C25" s="46" t="s">
        <v>187</v>
      </c>
    </row>
    <row r="27" spans="1:15" s="47" customFormat="1" ht="15" customHeight="1">
      <c r="C27" s="64"/>
      <c r="D27" s="561">
        <v>1</v>
      </c>
      <c r="E27" s="612"/>
      <c r="F27" s="117"/>
      <c r="G27" s="561"/>
      <c r="H27" s="608"/>
      <c r="I27" s="606"/>
      <c r="J27" s="607"/>
      <c r="K27" s="598"/>
      <c r="L27" s="114"/>
      <c r="M27" s="74"/>
      <c r="N27" s="127"/>
    </row>
    <row r="28" spans="1:15" s="47" customFormat="1" ht="15" customHeight="1">
      <c r="C28" s="64"/>
      <c r="D28" s="561"/>
      <c r="E28" s="612"/>
      <c r="F28" s="110"/>
      <c r="G28" s="561"/>
      <c r="H28" s="608"/>
      <c r="I28" s="606"/>
      <c r="J28" s="607"/>
      <c r="K28" s="599"/>
      <c r="L28" s="124"/>
      <c r="M28" s="591"/>
      <c r="N28" s="592"/>
    </row>
    <row r="29" spans="1:15" s="47" customFormat="1" ht="15" customHeight="1">
      <c r="C29" s="64"/>
      <c r="D29" s="561"/>
      <c r="E29" s="612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226</v>
      </c>
    </row>
    <row r="33" spans="1:16" s="47" customFormat="1" ht="15" customHeight="1">
      <c r="C33" s="64"/>
      <c r="D33" s="561">
        <v>1</v>
      </c>
      <c r="E33" s="603"/>
      <c r="F33" s="117"/>
      <c r="G33" s="561">
        <v>1</v>
      </c>
      <c r="H33" s="602"/>
      <c r="I33" s="594"/>
      <c r="J33" s="601"/>
      <c r="K33" s="114" t="s">
        <v>33</v>
      </c>
      <c r="L33" s="116"/>
      <c r="M33" s="130"/>
    </row>
    <row r="34" spans="1:16" s="47" customFormat="1" ht="15" customHeight="1">
      <c r="C34" s="64"/>
      <c r="D34" s="561"/>
      <c r="E34" s="604"/>
      <c r="F34" s="110"/>
      <c r="G34" s="561"/>
      <c r="H34" s="602"/>
      <c r="I34" s="594"/>
      <c r="J34" s="601"/>
      <c r="K34" s="111"/>
      <c r="L34" s="585" t="s">
        <v>229</v>
      </c>
      <c r="M34" s="586"/>
    </row>
    <row r="35" spans="1:16" s="47" customFormat="1" ht="15" customHeight="1">
      <c r="C35" s="64"/>
      <c r="D35" s="561"/>
      <c r="E35" s="605"/>
      <c r="F35" s="115"/>
      <c r="G35" s="111"/>
      <c r="H35" s="2" t="s">
        <v>228</v>
      </c>
      <c r="I35" s="112"/>
      <c r="J35" s="112"/>
      <c r="K35" s="112"/>
      <c r="L35" s="112"/>
      <c r="M35" s="113"/>
    </row>
    <row r="37" spans="1:16" s="46" customFormat="1">
      <c r="A37" s="46" t="s">
        <v>226</v>
      </c>
      <c r="B37" s="46" t="s">
        <v>226</v>
      </c>
      <c r="C37" s="46" t="s">
        <v>226</v>
      </c>
    </row>
    <row r="39" spans="1:16" s="47" customFormat="1" ht="23.25" customHeight="1">
      <c r="C39" s="64"/>
      <c r="D39" s="561">
        <v>1</v>
      </c>
      <c r="E39" s="603"/>
      <c r="F39" s="117"/>
      <c r="G39" s="561">
        <v>1</v>
      </c>
      <c r="H39" s="589"/>
      <c r="I39" s="594"/>
      <c r="J39" s="600"/>
      <c r="K39" s="172" t="str">
        <f>L39&amp;".1"</f>
        <v>1.1</v>
      </c>
      <c r="L39" s="595" t="s">
        <v>33</v>
      </c>
      <c r="M39" s="170" t="s">
        <v>227</v>
      </c>
      <c r="N39" s="187"/>
      <c r="O39" s="169"/>
    </row>
    <row r="40" spans="1:16" s="47" customFormat="1" ht="23.25" customHeight="1">
      <c r="C40" s="64"/>
      <c r="D40" s="561"/>
      <c r="E40" s="604"/>
      <c r="F40" s="117"/>
      <c r="G40" s="561"/>
      <c r="H40" s="593"/>
      <c r="I40" s="594"/>
      <c r="J40" s="600"/>
      <c r="K40" s="172" t="str">
        <f>L39&amp;".2"</f>
        <v>1.2</v>
      </c>
      <c r="L40" s="596"/>
      <c r="M40" s="165" t="s">
        <v>284</v>
      </c>
      <c r="N40" s="188"/>
      <c r="O40" s="169"/>
      <c r="P40" s="65"/>
    </row>
    <row r="41" spans="1:16" s="47" customFormat="1" ht="23.25" customHeight="1">
      <c r="C41" s="64"/>
      <c r="D41" s="561"/>
      <c r="E41" s="604"/>
      <c r="F41" s="117"/>
      <c r="G41" s="561"/>
      <c r="H41" s="593"/>
      <c r="I41" s="594"/>
      <c r="J41" s="600"/>
      <c r="K41" s="172" t="str">
        <f>L39&amp;".3"</f>
        <v>1.3</v>
      </c>
      <c r="L41" s="596"/>
      <c r="M41" s="165" t="s">
        <v>283</v>
      </c>
      <c r="N41" s="188"/>
      <c r="O41" s="169"/>
      <c r="P41" s="65"/>
    </row>
    <row r="42" spans="1:16" s="47" customFormat="1" ht="23.25" customHeight="1">
      <c r="C42" s="64"/>
      <c r="D42" s="561"/>
      <c r="E42" s="604"/>
      <c r="F42" s="117"/>
      <c r="G42" s="561"/>
      <c r="H42" s="593"/>
      <c r="I42" s="594"/>
      <c r="J42" s="600"/>
      <c r="K42" s="172" t="str">
        <f>L39&amp;".4"</f>
        <v>1.4</v>
      </c>
      <c r="L42" s="596"/>
      <c r="M42" s="165" t="s">
        <v>277</v>
      </c>
      <c r="N42" s="189"/>
      <c r="O42" s="169"/>
      <c r="P42" s="65"/>
    </row>
    <row r="43" spans="1:16" s="47" customFormat="1" ht="23.25" customHeight="1">
      <c r="C43" s="64"/>
      <c r="D43" s="561"/>
      <c r="E43" s="604"/>
      <c r="F43" s="117"/>
      <c r="G43" s="561"/>
      <c r="H43" s="593"/>
      <c r="I43" s="594"/>
      <c r="J43" s="600"/>
      <c r="K43" s="172" t="str">
        <f>L39&amp;".5"</f>
        <v>1.5</v>
      </c>
      <c r="L43" s="596"/>
      <c r="M43" s="167" t="s">
        <v>278</v>
      </c>
      <c r="N43" s="188"/>
      <c r="O43" s="169"/>
      <c r="P43" s="65"/>
    </row>
    <row r="44" spans="1:16" s="47" customFormat="1" ht="23.25" customHeight="1">
      <c r="C44" s="64"/>
      <c r="D44" s="561"/>
      <c r="E44" s="604"/>
      <c r="F44" s="117"/>
      <c r="G44" s="561"/>
      <c r="H44" s="593"/>
      <c r="I44" s="594"/>
      <c r="J44" s="600"/>
      <c r="K44" s="172" t="str">
        <f>L39&amp;".6"</f>
        <v>1.6</v>
      </c>
      <c r="L44" s="596"/>
      <c r="M44" s="168" t="s">
        <v>279</v>
      </c>
      <c r="N44" s="190"/>
      <c r="O44" s="169"/>
      <c r="P44" s="65"/>
    </row>
    <row r="45" spans="1:16" s="47" customFormat="1" ht="23.25" customHeight="1">
      <c r="C45" s="64"/>
      <c r="D45" s="561"/>
      <c r="E45" s="604"/>
      <c r="F45" s="117"/>
      <c r="G45" s="561"/>
      <c r="H45" s="593"/>
      <c r="I45" s="594"/>
      <c r="J45" s="600"/>
      <c r="K45" s="172" t="str">
        <f>L39&amp;".7"</f>
        <v>1.7</v>
      </c>
      <c r="L45" s="596"/>
      <c r="M45" s="167" t="s">
        <v>252</v>
      </c>
      <c r="N45" s="188"/>
      <c r="O45" s="169"/>
      <c r="P45" s="65"/>
    </row>
    <row r="46" spans="1:16" s="47" customFormat="1" ht="23.25" customHeight="1">
      <c r="C46" s="64"/>
      <c r="D46" s="561"/>
      <c r="E46" s="604"/>
      <c r="F46" s="117"/>
      <c r="G46" s="561"/>
      <c r="H46" s="593"/>
      <c r="I46" s="594"/>
      <c r="J46" s="600"/>
      <c r="K46" s="172" t="str">
        <f>L39&amp;".8"</f>
        <v>1.8</v>
      </c>
      <c r="L46" s="596"/>
      <c r="M46" s="165" t="s">
        <v>280</v>
      </c>
      <c r="N46" s="189"/>
      <c r="O46" s="169"/>
      <c r="P46" s="65"/>
    </row>
    <row r="47" spans="1:16" s="47" customFormat="1" ht="23.25" customHeight="1">
      <c r="C47" s="64"/>
      <c r="D47" s="561"/>
      <c r="E47" s="604"/>
      <c r="F47" s="117"/>
      <c r="G47" s="561"/>
      <c r="H47" s="593"/>
      <c r="I47" s="594"/>
      <c r="J47" s="600"/>
      <c r="K47" s="172" t="str">
        <f>L39&amp;".9"</f>
        <v>1.9</v>
      </c>
      <c r="L47" s="596"/>
      <c r="M47" s="167" t="s">
        <v>281</v>
      </c>
      <c r="N47" s="188"/>
      <c r="O47" s="169"/>
      <c r="P47" s="65"/>
    </row>
    <row r="48" spans="1:16" s="47" customFormat="1" ht="23.25" customHeight="1">
      <c r="C48" s="64"/>
      <c r="D48" s="561"/>
      <c r="E48" s="604"/>
      <c r="F48" s="117"/>
      <c r="G48" s="561"/>
      <c r="H48" s="593"/>
      <c r="I48" s="594"/>
      <c r="J48" s="600"/>
      <c r="K48" s="172" t="str">
        <f>L39&amp;".10"</f>
        <v>1.10</v>
      </c>
      <c r="L48" s="596"/>
      <c r="M48" s="165" t="s">
        <v>253</v>
      </c>
      <c r="N48" s="189"/>
      <c r="O48" s="169"/>
      <c r="P48" s="65"/>
    </row>
    <row r="49" spans="1:25" s="47" customFormat="1" ht="23.25" customHeight="1">
      <c r="C49" s="64"/>
      <c r="D49" s="561"/>
      <c r="E49" s="604"/>
      <c r="F49" s="117"/>
      <c r="G49" s="561"/>
      <c r="H49" s="593"/>
      <c r="I49" s="594"/>
      <c r="J49" s="600"/>
      <c r="K49" s="172" t="str">
        <f>L39&amp;".11"</f>
        <v>1.11</v>
      </c>
      <c r="L49" s="596"/>
      <c r="M49" s="167" t="s">
        <v>281</v>
      </c>
      <c r="N49" s="188"/>
      <c r="O49" s="169"/>
      <c r="P49" s="65"/>
    </row>
    <row r="50" spans="1:25" s="47" customFormat="1" ht="23.25" customHeight="1">
      <c r="C50" s="64"/>
      <c r="D50" s="561"/>
      <c r="E50" s="604"/>
      <c r="F50" s="117"/>
      <c r="G50" s="561"/>
      <c r="H50" s="593"/>
      <c r="I50" s="594"/>
      <c r="J50" s="600"/>
      <c r="K50" s="172" t="str">
        <f>L39&amp;".12"</f>
        <v>1.12</v>
      </c>
      <c r="L50" s="597"/>
      <c r="M50" s="165" t="s">
        <v>282</v>
      </c>
      <c r="N50" s="189"/>
      <c r="O50" s="169"/>
      <c r="P50" s="65"/>
    </row>
    <row r="51" spans="1:25" s="47" customFormat="1" ht="15" customHeight="1">
      <c r="C51" s="64"/>
      <c r="D51" s="561"/>
      <c r="E51" s="604"/>
      <c r="F51" s="110"/>
      <c r="G51" s="561"/>
      <c r="H51" s="590"/>
      <c r="I51" s="594"/>
      <c r="J51" s="601"/>
      <c r="K51" s="166"/>
      <c r="L51" s="171"/>
      <c r="M51" s="585" t="s">
        <v>285</v>
      </c>
      <c r="N51" s="585"/>
      <c r="O51" s="586"/>
    </row>
    <row r="52" spans="1:25" s="47" customFormat="1" ht="15" customHeight="1">
      <c r="C52" s="64"/>
      <c r="D52" s="561"/>
      <c r="E52" s="605"/>
      <c r="F52" s="115"/>
      <c r="G52" s="111"/>
      <c r="H52" s="2" t="s">
        <v>228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348</v>
      </c>
    </row>
    <row r="56" spans="1:25" s="15" customFormat="1" ht="15" customHeight="1">
      <c r="C56" s="66"/>
      <c r="D56" s="182"/>
      <c r="E56" s="183"/>
    </row>
    <row r="58" spans="1:25" s="46" customFormat="1">
      <c r="A58" s="46" t="s">
        <v>226</v>
      </c>
      <c r="B58" s="46" t="s">
        <v>226</v>
      </c>
      <c r="C58" s="46" t="s">
        <v>226</v>
      </c>
    </row>
    <row r="60" spans="1:25" s="47" customFormat="1" ht="14.25">
      <c r="C60" s="64"/>
      <c r="D60" s="561">
        <v>1</v>
      </c>
      <c r="E60" s="589"/>
      <c r="F60" s="587"/>
      <c r="G60" s="609">
        <v>1</v>
      </c>
      <c r="H60" s="589"/>
      <c r="I60" s="594"/>
      <c r="J60" s="600"/>
      <c r="K60" s="172"/>
      <c r="L60" s="114" t="s">
        <v>33</v>
      </c>
      <c r="M60" s="192"/>
      <c r="N60" s="184"/>
      <c r="O60" s="184"/>
      <c r="P60" s="185"/>
      <c r="Q60" s="186"/>
      <c r="R60" s="175"/>
      <c r="S60" s="186"/>
      <c r="T60" s="185"/>
      <c r="U60" s="186"/>
      <c r="V60" s="185"/>
      <c r="W60" s="186"/>
      <c r="X60" s="185"/>
      <c r="Y60" s="169"/>
    </row>
    <row r="61" spans="1:25" s="47" customFormat="1" ht="15" customHeight="1">
      <c r="C61" s="64"/>
      <c r="D61" s="561"/>
      <c r="E61" s="593"/>
      <c r="F61" s="588"/>
      <c r="G61" s="609"/>
      <c r="H61" s="590"/>
      <c r="I61" s="594"/>
      <c r="J61" s="601"/>
      <c r="K61" s="166"/>
      <c r="L61" s="171"/>
      <c r="M61" s="585" t="s">
        <v>285</v>
      </c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6"/>
    </row>
    <row r="62" spans="1:25" s="47" customFormat="1" ht="15" customHeight="1">
      <c r="C62" s="64"/>
      <c r="D62" s="561"/>
      <c r="E62" s="590"/>
      <c r="F62" s="194"/>
      <c r="G62" s="193"/>
      <c r="H62" s="2" t="s">
        <v>228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9" s="47" customFormat="1" ht="22.5">
      <c r="C65" s="64"/>
      <c r="D65" s="114"/>
      <c r="E65" s="502"/>
      <c r="F65" s="475"/>
      <c r="G65" s="497"/>
      <c r="H65" s="497"/>
      <c r="I65" s="189"/>
      <c r="J65" s="407"/>
      <c r="K65" s="480"/>
      <c r="L65" s="407"/>
      <c r="M65" s="189"/>
      <c r="N65" s="407"/>
      <c r="O65" s="189"/>
      <c r="P65" s="407"/>
      <c r="Q65" s="189"/>
      <c r="R65" s="481" t="str">
        <f>IF(E65="","n",IF(ISERROR(MATCH(E65,List05_CS_Copy,0)),"n","y"))</f>
        <v>n</v>
      </c>
      <c r="S65" s="247"/>
      <c r="T65" s="252"/>
      <c r="U65" s="252"/>
      <c r="V65" s="252"/>
      <c r="W65" s="252"/>
      <c r="X65" s="252"/>
      <c r="Y65" s="252"/>
      <c r="Z65" s="465" t="str">
        <f>IF(E65="","n",IF(ISERROR(MATCH(E65,List05_CS_Copy,0)),"n","y"))</f>
        <v>n</v>
      </c>
      <c r="AA65" s="465" t="str">
        <f>IF(F65="","n",IF(ISERROR(MATCH(F65,List05_VD_Copy,0)),"n","y"))</f>
        <v>n</v>
      </c>
      <c r="AB65" s="252"/>
      <c r="AC65" s="252"/>
    </row>
    <row r="68" spans="1:29" s="46" customFormat="1">
      <c r="A68" s="46" t="s">
        <v>367</v>
      </c>
    </row>
    <row r="70" spans="1:29" s="135" customFormat="1" ht="22.5">
      <c r="A70" s="226"/>
      <c r="B70" s="137"/>
      <c r="C70" s="347"/>
      <c r="D70" s="177"/>
      <c r="E70" s="442"/>
      <c r="F70" s="486"/>
      <c r="G70" s="488"/>
      <c r="H70" s="222"/>
    </row>
    <row r="72" spans="1:29" s="46" customFormat="1">
      <c r="A72" s="46" t="s">
        <v>185</v>
      </c>
    </row>
    <row r="74" spans="1:29" s="135" customFormat="1" ht="22.5">
      <c r="A74" s="137"/>
      <c r="B74" s="137"/>
      <c r="C74" s="137"/>
      <c r="D74" s="177"/>
      <c r="E74" s="176"/>
      <c r="F74" s="487"/>
      <c r="G74" s="488"/>
      <c r="H74" s="222"/>
    </row>
    <row r="77" spans="1:29" s="46" customFormat="1">
      <c r="A77" s="46" t="s">
        <v>474</v>
      </c>
    </row>
    <row r="79" spans="1:29" s="15" customFormat="1" ht="15" customHeight="1">
      <c r="C79" s="181"/>
      <c r="D79" s="182">
        <v>1</v>
      </c>
      <c r="E79" s="183"/>
    </row>
    <row r="83" spans="1:23" s="46" customFormat="1" ht="17.100000000000001" customHeight="1">
      <c r="A83" s="46" t="s">
        <v>476</v>
      </c>
    </row>
    <row r="84" spans="1:23" ht="17.100000000000001" customHeight="1"/>
    <row r="85" spans="1:23" s="396" customFormat="1" ht="90">
      <c r="A85" s="572">
        <v>1</v>
      </c>
      <c r="B85" s="395"/>
      <c r="C85" s="395"/>
      <c r="D85" s="395"/>
      <c r="E85" s="572"/>
      <c r="F85" s="395"/>
      <c r="G85" s="395"/>
      <c r="I85" s="261" t="str">
        <f>"2."&amp;mergeValue(A85)</f>
        <v>2.1</v>
      </c>
      <c r="J85" s="262" t="s">
        <v>448</v>
      </c>
      <c r="K85" s="496" t="str">
        <f>IF(first_sys="","наименование отсутствует",first_sys)</f>
        <v>Система теплоснабжения п.Вишневогорск</v>
      </c>
      <c r="L85" s="406" t="s">
        <v>534</v>
      </c>
      <c r="M85" s="397"/>
      <c r="N85" s="254" t="str">
        <f>IF(K85="","",K85)</f>
        <v>Система теплоснабжения п.Вишневогорск</v>
      </c>
      <c r="O85" s="254"/>
      <c r="P85" s="254"/>
      <c r="Q85" s="254"/>
      <c r="R85" s="469"/>
      <c r="S85" s="254" t="s">
        <v>497</v>
      </c>
      <c r="T85" s="395"/>
      <c r="U85" s="395"/>
      <c r="V85" s="395"/>
      <c r="W85" s="395"/>
    </row>
    <row r="86" spans="1:23" s="396" customFormat="1" ht="33.75">
      <c r="A86" s="572"/>
      <c r="B86" s="395"/>
      <c r="C86" s="395"/>
      <c r="D86" s="395"/>
      <c r="E86" s="572"/>
      <c r="F86" s="395"/>
      <c r="G86" s="395"/>
      <c r="I86" s="261" t="str">
        <f>"3."&amp;mergeValue(A86)</f>
        <v>3.1</v>
      </c>
      <c r="J86" s="262" t="s">
        <v>449</v>
      </c>
      <c r="K86" s="418"/>
      <c r="L86" s="406" t="s">
        <v>481</v>
      </c>
      <c r="M86" s="397"/>
      <c r="N86" s="254"/>
      <c r="O86" s="254" t="str">
        <f>IF(K86="","",K86)</f>
        <v/>
      </c>
      <c r="P86" s="254"/>
      <c r="Q86" s="254"/>
      <c r="R86" s="469"/>
      <c r="S86" s="254" t="s">
        <v>498</v>
      </c>
      <c r="T86" s="395"/>
      <c r="U86" s="395"/>
      <c r="V86" s="395"/>
      <c r="W86" s="395"/>
    </row>
    <row r="87" spans="1:23" s="396" customFormat="1" ht="33.75">
      <c r="A87" s="572"/>
      <c r="B87" s="572">
        <v>1</v>
      </c>
      <c r="C87" s="395"/>
      <c r="D87" s="395"/>
      <c r="E87" s="572"/>
      <c r="F87" s="572"/>
      <c r="G87" s="395"/>
      <c r="I87" s="261" t="str">
        <f>"4."&amp;mergeValue(A87)</f>
        <v>4.1</v>
      </c>
      <c r="J87" s="262" t="s">
        <v>450</v>
      </c>
      <c r="K87" s="122" t="s">
        <v>389</v>
      </c>
      <c r="L87" s="263"/>
      <c r="M87" s="397"/>
      <c r="N87" s="254"/>
      <c r="O87" s="254"/>
      <c r="P87" s="254"/>
      <c r="Q87" s="254"/>
      <c r="R87" s="469"/>
      <c r="S87" s="254"/>
      <c r="T87" s="395"/>
      <c r="U87" s="395"/>
      <c r="V87" s="395"/>
      <c r="W87" s="395"/>
    </row>
    <row r="88" spans="1:23" s="396" customFormat="1" ht="33.75">
      <c r="A88" s="572"/>
      <c r="B88" s="572"/>
      <c r="C88" s="405"/>
      <c r="D88" s="405"/>
      <c r="E88" s="572"/>
      <c r="F88" s="572"/>
      <c r="G88" s="405"/>
      <c r="I88" s="261" t="str">
        <f>"4."&amp;mergeValue(A88) &amp;"."&amp;mergeValue(B87)</f>
        <v>4.1.1</v>
      </c>
      <c r="J88" s="476" t="s">
        <v>524</v>
      </c>
      <c r="K88" s="246" t="str">
        <f>IF(region_name="","",region_name)</f>
        <v>Челябинская область</v>
      </c>
      <c r="L88" s="263" t="s">
        <v>387</v>
      </c>
      <c r="M88" s="397"/>
      <c r="N88" s="254"/>
      <c r="O88" s="254"/>
      <c r="P88" s="254"/>
      <c r="Q88" s="254"/>
      <c r="R88" s="469"/>
      <c r="S88" s="254"/>
      <c r="T88" s="395"/>
      <c r="U88" s="395"/>
      <c r="V88" s="395"/>
      <c r="W88" s="395"/>
    </row>
    <row r="89" spans="1:23" s="396" customFormat="1" ht="45">
      <c r="A89" s="572"/>
      <c r="B89" s="572"/>
      <c r="C89" s="572">
        <v>1</v>
      </c>
      <c r="D89" s="405"/>
      <c r="E89" s="572"/>
      <c r="F89" s="572"/>
      <c r="G89" s="572"/>
      <c r="I89" s="261" t="str">
        <f>"4."&amp;mergeValue(A89) &amp;"."&amp;mergeValue(B89)&amp;"."&amp;mergeValue(C89)</f>
        <v>4.1.1.1</v>
      </c>
      <c r="J89" s="265" t="s">
        <v>451</v>
      </c>
      <c r="K89" s="440"/>
      <c r="L89" s="406" t="s">
        <v>452</v>
      </c>
      <c r="M89" s="397"/>
      <c r="N89" s="254"/>
      <c r="O89" s="254"/>
      <c r="P89" s="254" t="str">
        <f>IF(K89="","",K89)</f>
        <v/>
      </c>
      <c r="Q89" s="254"/>
      <c r="R89" s="469"/>
      <c r="S89" s="254" t="s">
        <v>499</v>
      </c>
      <c r="T89" s="395"/>
      <c r="U89" s="395"/>
      <c r="V89" s="395"/>
      <c r="W89" s="395"/>
    </row>
    <row r="90" spans="1:23" s="396" customFormat="1" ht="22.5">
      <c r="A90" s="572"/>
      <c r="B90" s="572"/>
      <c r="C90" s="572"/>
      <c r="D90" s="405">
        <v>1</v>
      </c>
      <c r="E90" s="572"/>
      <c r="F90" s="572"/>
      <c r="G90" s="572"/>
      <c r="I90" s="261" t="str">
        <f>"4."&amp;mergeValue(A90) &amp;"."&amp;mergeValue(B90)&amp;"."&amp;mergeValue(C90)&amp;"."&amp;mergeValue(D90)</f>
        <v>4.1.1.1.1</v>
      </c>
      <c r="J90" s="266" t="s">
        <v>453</v>
      </c>
      <c r="K90" s="440"/>
      <c r="L90" s="575" t="s">
        <v>535</v>
      </c>
      <c r="M90" s="397"/>
      <c r="N90" s="254"/>
      <c r="O90" s="254"/>
      <c r="P90" s="254"/>
      <c r="Q90" s="254" t="str">
        <f>IF(K90="","",K90)</f>
        <v/>
      </c>
      <c r="R90" s="469"/>
      <c r="S90" s="254" t="s">
        <v>500</v>
      </c>
      <c r="T90" s="395"/>
      <c r="U90" s="395"/>
      <c r="V90" s="395"/>
      <c r="W90" s="395"/>
    </row>
    <row r="91" spans="1:23" s="396" customFormat="1" ht="18.75">
      <c r="A91" s="572"/>
      <c r="B91" s="572"/>
      <c r="C91" s="572"/>
      <c r="D91" s="405"/>
      <c r="E91" s="572"/>
      <c r="F91" s="572"/>
      <c r="G91" s="572"/>
      <c r="I91" s="398"/>
      <c r="J91" s="444" t="s">
        <v>156</v>
      </c>
      <c r="K91" s="399"/>
      <c r="L91" s="576"/>
      <c r="M91" s="397"/>
      <c r="N91" s="254"/>
      <c r="O91" s="254"/>
      <c r="P91" s="254"/>
      <c r="Q91" s="254"/>
      <c r="R91" s="469"/>
      <c r="S91" s="254"/>
      <c r="T91" s="395"/>
      <c r="U91" s="395"/>
      <c r="V91" s="395"/>
      <c r="W91" s="395"/>
    </row>
    <row r="92" spans="1:23" s="396" customFormat="1" ht="18.75">
      <c r="A92" s="572"/>
      <c r="B92" s="572"/>
      <c r="C92" s="405"/>
      <c r="D92" s="405"/>
      <c r="E92" s="572"/>
      <c r="F92" s="572"/>
      <c r="G92" s="405"/>
      <c r="I92" s="267"/>
      <c r="J92" s="445" t="s">
        <v>159</v>
      </c>
      <c r="K92" s="268"/>
      <c r="L92" s="269"/>
      <c r="M92" s="397"/>
      <c r="N92" s="254"/>
      <c r="O92" s="254"/>
      <c r="P92" s="254"/>
      <c r="Q92" s="254"/>
      <c r="R92" s="469"/>
      <c r="S92" s="254"/>
      <c r="T92" s="395"/>
      <c r="U92" s="395"/>
      <c r="V92" s="395"/>
      <c r="W92" s="395"/>
    </row>
    <row r="93" spans="1:23" s="396" customFormat="1" ht="18.75">
      <c r="A93" s="572"/>
      <c r="B93" s="395"/>
      <c r="C93" s="395"/>
      <c r="D93" s="395"/>
      <c r="E93" s="572"/>
      <c r="F93" s="395"/>
      <c r="G93" s="395"/>
      <c r="I93" s="267"/>
      <c r="J93" s="400" t="s">
        <v>454</v>
      </c>
      <c r="K93" s="268"/>
      <c r="L93" s="269"/>
      <c r="M93" s="397"/>
      <c r="N93" s="254"/>
      <c r="O93" s="254"/>
      <c r="P93" s="254"/>
      <c r="Q93" s="254"/>
      <c r="R93" s="469"/>
      <c r="S93" s="254"/>
      <c r="T93" s="395"/>
      <c r="U93" s="395"/>
      <c r="V93" s="395"/>
      <c r="W93" s="395"/>
    </row>
    <row r="94" spans="1:23" s="396" customFormat="1" ht="18.75">
      <c r="A94" s="395"/>
      <c r="B94" s="395"/>
      <c r="C94" s="395"/>
      <c r="D94" s="395"/>
      <c r="E94" s="395"/>
      <c r="F94" s="395"/>
      <c r="G94" s="395"/>
      <c r="I94" s="267"/>
      <c r="J94" s="225" t="s">
        <v>467</v>
      </c>
      <c r="K94" s="268"/>
      <c r="L94" s="269"/>
      <c r="M94" s="397"/>
      <c r="N94" s="254"/>
      <c r="O94" s="254"/>
      <c r="P94" s="254"/>
      <c r="Q94" s="254"/>
      <c r="R94" s="469"/>
      <c r="S94" s="254"/>
      <c r="T94" s="395"/>
      <c r="U94" s="395"/>
      <c r="V94" s="395"/>
      <c r="W94" s="395"/>
    </row>
    <row r="98" spans="1:8" s="46" customFormat="1" ht="17.100000000000001" customHeight="1">
      <c r="A98" s="46" t="s">
        <v>494</v>
      </c>
    </row>
    <row r="100" spans="1:8">
      <c r="C100" s="418"/>
    </row>
    <row r="101" spans="1:8" ht="45">
      <c r="C101" s="246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8" s="46" customFormat="1" ht="17.100000000000001" customHeight="1">
      <c r="A103" s="46" t="s">
        <v>495</v>
      </c>
    </row>
    <row r="105" spans="1:8" ht="56.25">
      <c r="C105" s="246" t="str">
        <f>IF(first_sys="","наименование отсутствует",first_sys)</f>
        <v>Система теплоснабжения п.Вишневогорск</v>
      </c>
    </row>
    <row r="106" spans="1:8">
      <c r="C106" s="418"/>
    </row>
    <row r="109" spans="1:8" s="46" customFormat="1" ht="17.100000000000001" customHeight="1">
      <c r="A109" s="46" t="s">
        <v>186</v>
      </c>
    </row>
    <row r="110" spans="1:8" s="441" customFormat="1"/>
    <row r="111" spans="1:8" s="135" customFormat="1" ht="67.5">
      <c r="A111" s="613">
        <v>1</v>
      </c>
      <c r="B111" s="137"/>
      <c r="C111" s="542"/>
      <c r="D111" s="489" t="str">
        <f>"2.7."&amp;A111</f>
        <v>2.7.1</v>
      </c>
      <c r="E111" s="176" t="s">
        <v>544</v>
      </c>
      <c r="F111" s="220" t="s">
        <v>389</v>
      </c>
      <c r="G111" s="219" t="s">
        <v>576</v>
      </c>
      <c r="H111" s="222"/>
    </row>
    <row r="112" spans="1:8" s="135" customFormat="1" ht="67.5">
      <c r="A112" s="613"/>
      <c r="B112" s="137"/>
      <c r="C112" s="542"/>
      <c r="D112" s="489" t="str">
        <f>"2.7."&amp;A111&amp;".1"</f>
        <v>2.7.1.1</v>
      </c>
      <c r="E112" s="165" t="s">
        <v>545</v>
      </c>
      <c r="F112" s="349" t="s">
        <v>376</v>
      </c>
      <c r="G112" s="216"/>
      <c r="H112" s="222"/>
    </row>
    <row r="113" spans="1:8" s="135" customFormat="1" ht="67.5">
      <c r="A113" s="613"/>
      <c r="B113" s="137"/>
      <c r="C113" s="542"/>
      <c r="D113" s="489" t="str">
        <f>"2.7."&amp;A111&amp;".2"</f>
        <v>2.7.1.2</v>
      </c>
      <c r="E113" s="165" t="s">
        <v>546</v>
      </c>
      <c r="F113" s="350" t="s">
        <v>376</v>
      </c>
      <c r="G113" s="219" t="s">
        <v>547</v>
      </c>
      <c r="H113" s="222"/>
    </row>
    <row r="114" spans="1:8" s="135" customFormat="1" ht="22.5">
      <c r="A114" s="613"/>
      <c r="B114" s="137"/>
      <c r="C114" s="542"/>
      <c r="D114" s="489" t="str">
        <f>"2.7."&amp;A111&amp;".3"</f>
        <v>2.7.1.3</v>
      </c>
      <c r="E114" s="165" t="s">
        <v>548</v>
      </c>
      <c r="F114" s="349" t="s">
        <v>376</v>
      </c>
      <c r="G114" s="216"/>
      <c r="H114" s="222"/>
    </row>
    <row r="115" spans="1:8" s="135" customFormat="1" ht="56.25">
      <c r="A115" s="613"/>
      <c r="B115" s="137"/>
      <c r="C115" s="542"/>
      <c r="D115" s="489" t="str">
        <f>"2.7."&amp;A111&amp;".4"</f>
        <v>2.7.1.4</v>
      </c>
      <c r="E115" s="165" t="s">
        <v>549</v>
      </c>
      <c r="F115" s="349" t="s">
        <v>376</v>
      </c>
      <c r="G115" s="219" t="s">
        <v>550</v>
      </c>
      <c r="H115" s="222"/>
    </row>
  </sheetData>
  <dataConsolidate/>
  <mergeCells count="43">
    <mergeCell ref="D60:D62"/>
    <mergeCell ref="D39:D52"/>
    <mergeCell ref="D33:D35"/>
    <mergeCell ref="A111:A115"/>
    <mergeCell ref="C111:C115"/>
    <mergeCell ref="L90:L91"/>
    <mergeCell ref="E85:E93"/>
    <mergeCell ref="F87:F92"/>
    <mergeCell ref="G89:G91"/>
    <mergeCell ref="A85:A93"/>
    <mergeCell ref="C89:C91"/>
    <mergeCell ref="B87:B92"/>
    <mergeCell ref="C4:C5"/>
    <mergeCell ref="E4:E5"/>
    <mergeCell ref="D4:D5"/>
    <mergeCell ref="D27:D29"/>
    <mergeCell ref="E27:E29"/>
    <mergeCell ref="E33:E35"/>
    <mergeCell ref="E60:E62"/>
    <mergeCell ref="I27:I28"/>
    <mergeCell ref="J27:J28"/>
    <mergeCell ref="I33:I34"/>
    <mergeCell ref="E39:E52"/>
    <mergeCell ref="G27:G28"/>
    <mergeCell ref="H27:H28"/>
    <mergeCell ref="J60:J61"/>
    <mergeCell ref="G60:G61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I60:I61"/>
    <mergeCell ref="G33:G34"/>
  </mergeCells>
  <phoneticPr fontId="8" type="noConversion"/>
  <dataValidations count="20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70 L33:M33 M39:N39 O39:O50 E56 Y60 M60 K27:K28 F74 E79 L92:L94 E65 F112 F114:F115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I65 M65 O65 Q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 P65 J65 L65 N6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K65">
      <formula1>kind_of_unit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13"/>
    <dataValidation type="decimal" allowBlank="1" showErrorMessage="1" errorTitle="Ошибка" error="Допускается ввод только неотрицательных чисел!" sqref="G65:H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0"/>
  <sheetViews>
    <sheetView showGridLines="0" zoomScaleNormal="100" workbookViewId="0"/>
  </sheetViews>
  <sheetFormatPr defaultRowHeight="11.25"/>
  <cols>
    <col min="1" max="1" width="9.140625" style="441"/>
  </cols>
  <sheetData>
    <row r="1" spans="1:4">
      <c r="A1" s="441" t="s">
        <v>2549</v>
      </c>
      <c r="B1" t="s">
        <v>157</v>
      </c>
      <c r="C1" t="s">
        <v>158</v>
      </c>
      <c r="D1" t="s">
        <v>3185</v>
      </c>
    </row>
    <row r="2" spans="1:4">
      <c r="A2" s="441">
        <v>1</v>
      </c>
      <c r="B2" t="s">
        <v>2550</v>
      </c>
      <c r="C2" t="s">
        <v>2550</v>
      </c>
      <c r="D2" t="s">
        <v>2551</v>
      </c>
    </row>
    <row r="3" spans="1:4">
      <c r="A3" s="441">
        <v>2</v>
      </c>
      <c r="B3" t="s">
        <v>2550</v>
      </c>
      <c r="C3" t="s">
        <v>2552</v>
      </c>
      <c r="D3" t="s">
        <v>2553</v>
      </c>
    </row>
    <row r="4" spans="1:4">
      <c r="A4" s="441">
        <v>3</v>
      </c>
      <c r="B4" t="s">
        <v>2550</v>
      </c>
      <c r="C4" t="s">
        <v>2554</v>
      </c>
      <c r="D4" t="s">
        <v>2555</v>
      </c>
    </row>
    <row r="5" spans="1:4">
      <c r="A5" s="441">
        <v>4</v>
      </c>
      <c r="B5" t="s">
        <v>2550</v>
      </c>
      <c r="C5" t="s">
        <v>2556</v>
      </c>
      <c r="D5" t="s">
        <v>2557</v>
      </c>
    </row>
    <row r="6" spans="1:4">
      <c r="A6" s="441">
        <v>5</v>
      </c>
      <c r="B6" t="s">
        <v>2550</v>
      </c>
      <c r="C6" t="s">
        <v>2558</v>
      </c>
      <c r="D6" t="s">
        <v>2559</v>
      </c>
    </row>
    <row r="7" spans="1:4">
      <c r="A7" s="441">
        <v>6</v>
      </c>
      <c r="B7" t="s">
        <v>2550</v>
      </c>
      <c r="C7" t="s">
        <v>2560</v>
      </c>
      <c r="D7" t="s">
        <v>2561</v>
      </c>
    </row>
    <row r="8" spans="1:4">
      <c r="A8" s="441">
        <v>7</v>
      </c>
      <c r="B8" t="s">
        <v>2550</v>
      </c>
      <c r="C8" t="s">
        <v>2562</v>
      </c>
      <c r="D8" t="s">
        <v>2563</v>
      </c>
    </row>
    <row r="9" spans="1:4">
      <c r="A9" s="441">
        <v>8</v>
      </c>
      <c r="B9" t="s">
        <v>2550</v>
      </c>
      <c r="C9" t="s">
        <v>2564</v>
      </c>
      <c r="D9" t="s">
        <v>2565</v>
      </c>
    </row>
    <row r="10" spans="1:4">
      <c r="A10" s="441">
        <v>9</v>
      </c>
      <c r="B10" t="s">
        <v>2550</v>
      </c>
      <c r="C10" t="s">
        <v>2566</v>
      </c>
      <c r="D10" t="s">
        <v>2567</v>
      </c>
    </row>
    <row r="11" spans="1:4">
      <c r="A11" s="441">
        <v>10</v>
      </c>
      <c r="B11" t="s">
        <v>2550</v>
      </c>
      <c r="C11" t="s">
        <v>2568</v>
      </c>
      <c r="D11" t="s">
        <v>2569</v>
      </c>
    </row>
    <row r="12" spans="1:4">
      <c r="A12" s="441">
        <v>11</v>
      </c>
      <c r="B12" t="s">
        <v>2550</v>
      </c>
      <c r="C12" t="s">
        <v>2570</v>
      </c>
      <c r="D12" t="s">
        <v>2571</v>
      </c>
    </row>
    <row r="13" spans="1:4">
      <c r="A13" s="441">
        <v>12</v>
      </c>
      <c r="B13" t="s">
        <v>2572</v>
      </c>
      <c r="C13" t="s">
        <v>2574</v>
      </c>
      <c r="D13" t="s">
        <v>2575</v>
      </c>
    </row>
    <row r="14" spans="1:4">
      <c r="A14" s="441">
        <v>13</v>
      </c>
      <c r="B14" t="s">
        <v>2572</v>
      </c>
      <c r="C14" t="s">
        <v>2572</v>
      </c>
      <c r="D14" t="s">
        <v>2573</v>
      </c>
    </row>
    <row r="15" spans="1:4">
      <c r="A15" s="441">
        <v>14</v>
      </c>
      <c r="B15" t="s">
        <v>2572</v>
      </c>
      <c r="C15" t="s">
        <v>2576</v>
      </c>
      <c r="D15" t="s">
        <v>2577</v>
      </c>
    </row>
    <row r="16" spans="1:4">
      <c r="A16" s="441">
        <v>15</v>
      </c>
      <c r="B16" t="s">
        <v>2572</v>
      </c>
      <c r="C16" t="s">
        <v>2578</v>
      </c>
      <c r="D16" t="s">
        <v>2579</v>
      </c>
    </row>
    <row r="17" spans="1:4">
      <c r="A17" s="441">
        <v>16</v>
      </c>
      <c r="B17" t="s">
        <v>2572</v>
      </c>
      <c r="C17" t="s">
        <v>2580</v>
      </c>
      <c r="D17" t="s">
        <v>2581</v>
      </c>
    </row>
    <row r="18" spans="1:4">
      <c r="A18" s="441">
        <v>17</v>
      </c>
      <c r="B18" t="s">
        <v>2572</v>
      </c>
      <c r="C18" t="s">
        <v>2582</v>
      </c>
      <c r="D18" t="s">
        <v>2583</v>
      </c>
    </row>
    <row r="19" spans="1:4">
      <c r="A19" s="441">
        <v>18</v>
      </c>
      <c r="B19" t="s">
        <v>2572</v>
      </c>
      <c r="C19" t="s">
        <v>2584</v>
      </c>
      <c r="D19" t="s">
        <v>2585</v>
      </c>
    </row>
    <row r="20" spans="1:4">
      <c r="A20" s="441">
        <v>19</v>
      </c>
      <c r="B20" t="s">
        <v>2572</v>
      </c>
      <c r="C20" t="s">
        <v>2586</v>
      </c>
      <c r="D20" t="s">
        <v>2587</v>
      </c>
    </row>
    <row r="21" spans="1:4">
      <c r="A21" s="441">
        <v>20</v>
      </c>
      <c r="B21" t="s">
        <v>2572</v>
      </c>
      <c r="C21" t="s">
        <v>2588</v>
      </c>
      <c r="D21" t="s">
        <v>2589</v>
      </c>
    </row>
    <row r="22" spans="1:4">
      <c r="A22" s="441">
        <v>21</v>
      </c>
      <c r="B22" t="s">
        <v>2572</v>
      </c>
      <c r="C22" t="s">
        <v>2590</v>
      </c>
      <c r="D22" t="s">
        <v>2591</v>
      </c>
    </row>
    <row r="23" spans="1:4">
      <c r="A23" s="441">
        <v>22</v>
      </c>
      <c r="B23" t="s">
        <v>2572</v>
      </c>
      <c r="C23" t="s">
        <v>2592</v>
      </c>
      <c r="D23" t="s">
        <v>2593</v>
      </c>
    </row>
    <row r="24" spans="1:4">
      <c r="A24" s="441">
        <v>23</v>
      </c>
      <c r="B24" t="s">
        <v>2572</v>
      </c>
      <c r="C24" t="s">
        <v>2594</v>
      </c>
      <c r="D24" t="s">
        <v>2595</v>
      </c>
    </row>
    <row r="25" spans="1:4">
      <c r="A25" s="441">
        <v>24</v>
      </c>
      <c r="B25" t="s">
        <v>2572</v>
      </c>
      <c r="C25" t="s">
        <v>2596</v>
      </c>
      <c r="D25" t="s">
        <v>2597</v>
      </c>
    </row>
    <row r="26" spans="1:4">
      <c r="A26" s="441">
        <v>25</v>
      </c>
      <c r="B26" t="s">
        <v>2598</v>
      </c>
      <c r="C26" t="s">
        <v>2598</v>
      </c>
      <c r="D26" t="s">
        <v>2599</v>
      </c>
    </row>
    <row r="27" spans="1:4">
      <c r="A27" s="441">
        <v>26</v>
      </c>
      <c r="B27" t="s">
        <v>2598</v>
      </c>
      <c r="C27" t="s">
        <v>2600</v>
      </c>
      <c r="D27" t="s">
        <v>2601</v>
      </c>
    </row>
    <row r="28" spans="1:4">
      <c r="A28" s="441">
        <v>27</v>
      </c>
      <c r="B28" t="s">
        <v>2598</v>
      </c>
      <c r="C28" t="s">
        <v>2602</v>
      </c>
      <c r="D28" t="s">
        <v>2603</v>
      </c>
    </row>
    <row r="29" spans="1:4">
      <c r="A29" s="441">
        <v>28</v>
      </c>
      <c r="B29" t="s">
        <v>2598</v>
      </c>
      <c r="C29" t="s">
        <v>2604</v>
      </c>
      <c r="D29" t="s">
        <v>2605</v>
      </c>
    </row>
    <row r="30" spans="1:4">
      <c r="A30" s="441">
        <v>29</v>
      </c>
      <c r="B30" t="s">
        <v>2598</v>
      </c>
      <c r="C30" t="s">
        <v>2606</v>
      </c>
      <c r="D30" t="s">
        <v>2607</v>
      </c>
    </row>
    <row r="31" spans="1:4">
      <c r="A31" s="441">
        <v>30</v>
      </c>
      <c r="B31" t="s">
        <v>2598</v>
      </c>
      <c r="C31" t="s">
        <v>2608</v>
      </c>
      <c r="D31" t="s">
        <v>2609</v>
      </c>
    </row>
    <row r="32" spans="1:4">
      <c r="A32" s="441">
        <v>31</v>
      </c>
      <c r="B32" t="s">
        <v>2598</v>
      </c>
      <c r="C32" t="s">
        <v>2610</v>
      </c>
      <c r="D32" t="s">
        <v>2611</v>
      </c>
    </row>
    <row r="33" spans="1:4">
      <c r="A33" s="441">
        <v>32</v>
      </c>
      <c r="B33" t="s">
        <v>2598</v>
      </c>
      <c r="C33" t="s">
        <v>2612</v>
      </c>
      <c r="D33" t="s">
        <v>2613</v>
      </c>
    </row>
    <row r="34" spans="1:4">
      <c r="A34" s="441">
        <v>33</v>
      </c>
      <c r="B34" t="s">
        <v>2598</v>
      </c>
      <c r="C34" t="s">
        <v>2614</v>
      </c>
      <c r="D34" t="s">
        <v>2615</v>
      </c>
    </row>
    <row r="35" spans="1:4">
      <c r="A35" s="441">
        <v>34</v>
      </c>
      <c r="B35" t="s">
        <v>2598</v>
      </c>
      <c r="C35" t="s">
        <v>2616</v>
      </c>
      <c r="D35" t="s">
        <v>2617</v>
      </c>
    </row>
    <row r="36" spans="1:4">
      <c r="A36" s="441">
        <v>35</v>
      </c>
      <c r="B36" t="s">
        <v>2618</v>
      </c>
      <c r="C36" t="s">
        <v>2620</v>
      </c>
      <c r="D36" t="s">
        <v>2621</v>
      </c>
    </row>
    <row r="37" spans="1:4">
      <c r="A37" s="441">
        <v>36</v>
      </c>
      <c r="B37" t="s">
        <v>2618</v>
      </c>
      <c r="C37" t="s">
        <v>2622</v>
      </c>
      <c r="D37" t="s">
        <v>2623</v>
      </c>
    </row>
    <row r="38" spans="1:4">
      <c r="A38" s="441">
        <v>37</v>
      </c>
      <c r="B38" t="s">
        <v>2618</v>
      </c>
      <c r="C38" t="s">
        <v>2624</v>
      </c>
      <c r="D38" t="s">
        <v>2625</v>
      </c>
    </row>
    <row r="39" spans="1:4">
      <c r="A39" s="441">
        <v>38</v>
      </c>
      <c r="B39" t="s">
        <v>2618</v>
      </c>
      <c r="C39" t="s">
        <v>2626</v>
      </c>
      <c r="D39" t="s">
        <v>2627</v>
      </c>
    </row>
    <row r="40" spans="1:4">
      <c r="A40" s="441">
        <v>39</v>
      </c>
      <c r="B40" t="s">
        <v>2618</v>
      </c>
      <c r="C40" t="s">
        <v>2618</v>
      </c>
      <c r="D40" t="s">
        <v>2619</v>
      </c>
    </row>
    <row r="41" spans="1:4">
      <c r="A41" s="441">
        <v>40</v>
      </c>
      <c r="B41" t="s">
        <v>2618</v>
      </c>
      <c r="C41" t="s">
        <v>2628</v>
      </c>
      <c r="D41" t="s">
        <v>2629</v>
      </c>
    </row>
    <row r="42" spans="1:4">
      <c r="A42" s="441">
        <v>41</v>
      </c>
      <c r="B42" t="s">
        <v>2618</v>
      </c>
      <c r="C42" t="s">
        <v>2630</v>
      </c>
      <c r="D42" t="s">
        <v>2631</v>
      </c>
    </row>
    <row r="43" spans="1:4">
      <c r="A43" s="441">
        <v>42</v>
      </c>
      <c r="B43" t="s">
        <v>2618</v>
      </c>
      <c r="C43" t="s">
        <v>2632</v>
      </c>
      <c r="D43" t="s">
        <v>2633</v>
      </c>
    </row>
    <row r="44" spans="1:4">
      <c r="A44" s="441">
        <v>43</v>
      </c>
      <c r="B44" t="s">
        <v>2618</v>
      </c>
      <c r="C44" t="s">
        <v>2634</v>
      </c>
      <c r="D44" t="s">
        <v>2635</v>
      </c>
    </row>
    <row r="45" spans="1:4">
      <c r="A45" s="441">
        <v>44</v>
      </c>
      <c r="B45" t="s">
        <v>2618</v>
      </c>
      <c r="C45" t="s">
        <v>2636</v>
      </c>
      <c r="D45" t="s">
        <v>2637</v>
      </c>
    </row>
    <row r="46" spans="1:4">
      <c r="A46" s="441">
        <v>45</v>
      </c>
      <c r="B46" t="s">
        <v>2618</v>
      </c>
      <c r="C46" t="s">
        <v>2638</v>
      </c>
      <c r="D46" t="s">
        <v>2639</v>
      </c>
    </row>
    <row r="47" spans="1:4">
      <c r="A47" s="441">
        <v>46</v>
      </c>
      <c r="B47" t="s">
        <v>2618</v>
      </c>
      <c r="C47" t="s">
        <v>2640</v>
      </c>
      <c r="D47" t="s">
        <v>2641</v>
      </c>
    </row>
    <row r="48" spans="1:4">
      <c r="A48" s="441">
        <v>47</v>
      </c>
      <c r="B48" t="s">
        <v>2642</v>
      </c>
      <c r="C48" t="s">
        <v>2644</v>
      </c>
      <c r="D48" t="s">
        <v>2645</v>
      </c>
    </row>
    <row r="49" spans="1:4">
      <c r="A49" s="441">
        <v>48</v>
      </c>
      <c r="B49" t="s">
        <v>2642</v>
      </c>
      <c r="C49" t="s">
        <v>2646</v>
      </c>
      <c r="D49" t="s">
        <v>2647</v>
      </c>
    </row>
    <row r="50" spans="1:4">
      <c r="A50" s="441">
        <v>49</v>
      </c>
      <c r="B50" t="s">
        <v>2642</v>
      </c>
      <c r="C50" t="s">
        <v>2648</v>
      </c>
      <c r="D50" t="s">
        <v>2649</v>
      </c>
    </row>
    <row r="51" spans="1:4">
      <c r="A51" s="441">
        <v>50</v>
      </c>
      <c r="B51" t="s">
        <v>2642</v>
      </c>
      <c r="C51" t="s">
        <v>2642</v>
      </c>
      <c r="D51" t="s">
        <v>2643</v>
      </c>
    </row>
    <row r="52" spans="1:4">
      <c r="A52" s="441">
        <v>51</v>
      </c>
      <c r="B52" t="s">
        <v>2642</v>
      </c>
      <c r="C52" t="s">
        <v>2650</v>
      </c>
      <c r="D52" t="s">
        <v>2651</v>
      </c>
    </row>
    <row r="53" spans="1:4">
      <c r="A53" s="441">
        <v>52</v>
      </c>
      <c r="B53" t="s">
        <v>2642</v>
      </c>
      <c r="C53" t="s">
        <v>2652</v>
      </c>
      <c r="D53" t="s">
        <v>2653</v>
      </c>
    </row>
    <row r="54" spans="1:4">
      <c r="A54" s="441">
        <v>53</v>
      </c>
      <c r="B54" t="s">
        <v>2642</v>
      </c>
      <c r="C54" t="s">
        <v>2654</v>
      </c>
      <c r="D54" t="s">
        <v>2655</v>
      </c>
    </row>
    <row r="55" spans="1:4">
      <c r="A55" s="441">
        <v>54</v>
      </c>
      <c r="B55" t="s">
        <v>2642</v>
      </c>
      <c r="C55" t="s">
        <v>2656</v>
      </c>
      <c r="D55" t="s">
        <v>2657</v>
      </c>
    </row>
    <row r="56" spans="1:4">
      <c r="A56" s="441">
        <v>55</v>
      </c>
      <c r="B56" t="s">
        <v>2642</v>
      </c>
      <c r="C56" t="s">
        <v>2658</v>
      </c>
      <c r="D56" t="s">
        <v>2659</v>
      </c>
    </row>
    <row r="57" spans="1:4">
      <c r="A57" s="441">
        <v>56</v>
      </c>
      <c r="B57" t="s">
        <v>2642</v>
      </c>
      <c r="C57" t="s">
        <v>2660</v>
      </c>
      <c r="D57" t="s">
        <v>2661</v>
      </c>
    </row>
    <row r="58" spans="1:4">
      <c r="A58" s="441">
        <v>57</v>
      </c>
      <c r="B58" t="s">
        <v>2642</v>
      </c>
      <c r="C58" t="s">
        <v>2662</v>
      </c>
      <c r="D58" t="s">
        <v>2663</v>
      </c>
    </row>
    <row r="59" spans="1:4">
      <c r="A59" s="441">
        <v>58</v>
      </c>
      <c r="B59" t="s">
        <v>2642</v>
      </c>
      <c r="C59" t="s">
        <v>2664</v>
      </c>
      <c r="D59" t="s">
        <v>2665</v>
      </c>
    </row>
    <row r="60" spans="1:4">
      <c r="A60" s="441">
        <v>59</v>
      </c>
      <c r="B60" t="s">
        <v>2642</v>
      </c>
      <c r="C60" t="s">
        <v>2666</v>
      </c>
      <c r="D60" t="s">
        <v>2667</v>
      </c>
    </row>
    <row r="61" spans="1:4">
      <c r="A61" s="441">
        <v>60</v>
      </c>
      <c r="B61" t="s">
        <v>2642</v>
      </c>
      <c r="C61" t="s">
        <v>2668</v>
      </c>
      <c r="D61" t="s">
        <v>2669</v>
      </c>
    </row>
    <row r="62" spans="1:4">
      <c r="A62" s="441">
        <v>61</v>
      </c>
      <c r="B62" t="s">
        <v>2670</v>
      </c>
      <c r="C62" t="s">
        <v>2670</v>
      </c>
      <c r="D62" t="s">
        <v>2671</v>
      </c>
    </row>
    <row r="63" spans="1:4">
      <c r="A63" s="441">
        <v>62</v>
      </c>
      <c r="B63" t="s">
        <v>2670</v>
      </c>
      <c r="C63" t="s">
        <v>2672</v>
      </c>
      <c r="D63" t="s">
        <v>2673</v>
      </c>
    </row>
    <row r="64" spans="1:4">
      <c r="A64" s="441">
        <v>63</v>
      </c>
      <c r="B64" t="s">
        <v>2670</v>
      </c>
      <c r="C64" t="s">
        <v>2674</v>
      </c>
      <c r="D64" t="s">
        <v>2675</v>
      </c>
    </row>
    <row r="65" spans="1:4">
      <c r="A65" s="441">
        <v>64</v>
      </c>
      <c r="B65" t="s">
        <v>2670</v>
      </c>
      <c r="C65" t="s">
        <v>2676</v>
      </c>
      <c r="D65" t="s">
        <v>2677</v>
      </c>
    </row>
    <row r="66" spans="1:4">
      <c r="A66" s="441">
        <v>65</v>
      </c>
      <c r="B66" t="s">
        <v>2670</v>
      </c>
      <c r="C66" t="s">
        <v>2678</v>
      </c>
      <c r="D66" t="s">
        <v>2679</v>
      </c>
    </row>
    <row r="67" spans="1:4">
      <c r="A67" s="441">
        <v>66</v>
      </c>
      <c r="B67" t="s">
        <v>2670</v>
      </c>
      <c r="C67" t="s">
        <v>2680</v>
      </c>
      <c r="D67" t="s">
        <v>2681</v>
      </c>
    </row>
    <row r="68" spans="1:4">
      <c r="A68" s="441">
        <v>67</v>
      </c>
      <c r="B68" t="s">
        <v>2670</v>
      </c>
      <c r="C68" t="s">
        <v>2682</v>
      </c>
      <c r="D68" t="s">
        <v>2683</v>
      </c>
    </row>
    <row r="69" spans="1:4">
      <c r="A69" s="441">
        <v>68</v>
      </c>
      <c r="B69" t="s">
        <v>2670</v>
      </c>
      <c r="C69" t="s">
        <v>2684</v>
      </c>
      <c r="D69" t="s">
        <v>2685</v>
      </c>
    </row>
    <row r="70" spans="1:4">
      <c r="A70" s="441">
        <v>69</v>
      </c>
      <c r="B70" t="s">
        <v>2670</v>
      </c>
      <c r="C70" t="s">
        <v>2686</v>
      </c>
      <c r="D70" t="s">
        <v>2687</v>
      </c>
    </row>
    <row r="71" spans="1:4">
      <c r="A71" s="441">
        <v>70</v>
      </c>
      <c r="B71" t="s">
        <v>2670</v>
      </c>
      <c r="C71" t="s">
        <v>2688</v>
      </c>
      <c r="D71" t="s">
        <v>2689</v>
      </c>
    </row>
    <row r="72" spans="1:4">
      <c r="A72" s="441">
        <v>71</v>
      </c>
      <c r="B72" t="s">
        <v>2670</v>
      </c>
      <c r="C72" t="s">
        <v>2690</v>
      </c>
      <c r="D72" t="s">
        <v>2691</v>
      </c>
    </row>
    <row r="73" spans="1:4">
      <c r="A73" s="441">
        <v>72</v>
      </c>
      <c r="B73" t="s">
        <v>2692</v>
      </c>
      <c r="C73" t="s">
        <v>2692</v>
      </c>
      <c r="D73" t="s">
        <v>2693</v>
      </c>
    </row>
    <row r="74" spans="1:4">
      <c r="A74" s="441">
        <v>73</v>
      </c>
      <c r="B74" t="s">
        <v>2694</v>
      </c>
      <c r="C74" t="s">
        <v>2694</v>
      </c>
      <c r="D74" t="s">
        <v>2695</v>
      </c>
    </row>
    <row r="75" spans="1:4">
      <c r="A75" s="441">
        <v>74</v>
      </c>
      <c r="B75" t="s">
        <v>2696</v>
      </c>
      <c r="C75" t="s">
        <v>2696</v>
      </c>
      <c r="D75" t="s">
        <v>2697</v>
      </c>
    </row>
    <row r="76" spans="1:4">
      <c r="A76" s="441">
        <v>75</v>
      </c>
      <c r="B76" t="s">
        <v>2698</v>
      </c>
      <c r="C76" t="s">
        <v>2698</v>
      </c>
      <c r="D76" t="s">
        <v>2699</v>
      </c>
    </row>
    <row r="77" spans="1:4">
      <c r="A77" s="441">
        <v>76</v>
      </c>
      <c r="B77" t="s">
        <v>2700</v>
      </c>
      <c r="C77" t="s">
        <v>2700</v>
      </c>
      <c r="D77" t="s">
        <v>2701</v>
      </c>
    </row>
    <row r="78" spans="1:4">
      <c r="A78" s="441">
        <v>77</v>
      </c>
      <c r="B78" t="s">
        <v>2702</v>
      </c>
      <c r="C78" t="s">
        <v>2702</v>
      </c>
      <c r="D78" t="s">
        <v>2703</v>
      </c>
    </row>
    <row r="79" spans="1:4">
      <c r="A79" s="441">
        <v>78</v>
      </c>
      <c r="B79" t="s">
        <v>2704</v>
      </c>
      <c r="C79" t="s">
        <v>2704</v>
      </c>
      <c r="D79" t="s">
        <v>2705</v>
      </c>
    </row>
    <row r="80" spans="1:4">
      <c r="A80" s="441">
        <v>79</v>
      </c>
      <c r="B80" t="s">
        <v>2706</v>
      </c>
      <c r="C80" t="s">
        <v>2706</v>
      </c>
      <c r="D80" t="s">
        <v>2707</v>
      </c>
    </row>
    <row r="81" spans="1:4">
      <c r="A81" s="441">
        <v>80</v>
      </c>
      <c r="B81" t="s">
        <v>2708</v>
      </c>
      <c r="C81" t="s">
        <v>2708</v>
      </c>
      <c r="D81" t="s">
        <v>2709</v>
      </c>
    </row>
    <row r="82" spans="1:4">
      <c r="A82" s="441">
        <v>81</v>
      </c>
      <c r="B82" t="s">
        <v>2710</v>
      </c>
      <c r="C82" t="s">
        <v>2710</v>
      </c>
      <c r="D82" t="s">
        <v>2711</v>
      </c>
    </row>
    <row r="83" spans="1:4">
      <c r="A83" s="441">
        <v>82</v>
      </c>
      <c r="B83" t="s">
        <v>2712</v>
      </c>
      <c r="C83" t="s">
        <v>2712</v>
      </c>
      <c r="D83" t="s">
        <v>2713</v>
      </c>
    </row>
    <row r="84" spans="1:4">
      <c r="A84" s="441">
        <v>83</v>
      </c>
      <c r="B84" t="s">
        <v>2714</v>
      </c>
      <c r="C84" t="s">
        <v>2714</v>
      </c>
      <c r="D84" t="s">
        <v>2715</v>
      </c>
    </row>
    <row r="85" spans="1:4">
      <c r="A85" s="441">
        <v>84</v>
      </c>
      <c r="B85" t="s">
        <v>2716</v>
      </c>
      <c r="C85" t="s">
        <v>2716</v>
      </c>
      <c r="D85" t="s">
        <v>2717</v>
      </c>
    </row>
    <row r="86" spans="1:4">
      <c r="A86" s="441">
        <v>85</v>
      </c>
      <c r="B86" t="s">
        <v>2718</v>
      </c>
      <c r="C86" t="s">
        <v>2718</v>
      </c>
      <c r="D86" t="s">
        <v>2719</v>
      </c>
    </row>
    <row r="87" spans="1:4">
      <c r="A87" s="441">
        <v>86</v>
      </c>
      <c r="B87" t="s">
        <v>2718</v>
      </c>
      <c r="C87" t="s">
        <v>2720</v>
      </c>
      <c r="D87" t="s">
        <v>2721</v>
      </c>
    </row>
    <row r="88" spans="1:4">
      <c r="A88" s="441">
        <v>87</v>
      </c>
      <c r="B88" t="s">
        <v>2718</v>
      </c>
      <c r="C88" t="s">
        <v>2722</v>
      </c>
      <c r="D88" t="s">
        <v>2723</v>
      </c>
    </row>
    <row r="89" spans="1:4">
      <c r="A89" s="441">
        <v>88</v>
      </c>
      <c r="B89" t="s">
        <v>2718</v>
      </c>
      <c r="C89" t="s">
        <v>2724</v>
      </c>
      <c r="D89" t="s">
        <v>2725</v>
      </c>
    </row>
    <row r="90" spans="1:4">
      <c r="A90" s="441">
        <v>89</v>
      </c>
      <c r="B90" t="s">
        <v>2718</v>
      </c>
      <c r="C90" t="s">
        <v>2726</v>
      </c>
      <c r="D90" t="s">
        <v>2727</v>
      </c>
    </row>
    <row r="91" spans="1:4">
      <c r="A91" s="441">
        <v>90</v>
      </c>
      <c r="B91" t="s">
        <v>2718</v>
      </c>
      <c r="C91" t="s">
        <v>2728</v>
      </c>
      <c r="D91" t="s">
        <v>2729</v>
      </c>
    </row>
    <row r="92" spans="1:4">
      <c r="A92" s="441">
        <v>91</v>
      </c>
      <c r="B92" t="s">
        <v>2718</v>
      </c>
      <c r="C92" t="s">
        <v>2730</v>
      </c>
      <c r="D92" t="s">
        <v>2731</v>
      </c>
    </row>
    <row r="93" spans="1:4">
      <c r="A93" s="441">
        <v>92</v>
      </c>
      <c r="B93" t="s">
        <v>2718</v>
      </c>
      <c r="C93" t="s">
        <v>2732</v>
      </c>
      <c r="D93" t="s">
        <v>2733</v>
      </c>
    </row>
    <row r="94" spans="1:4">
      <c r="A94" s="441">
        <v>93</v>
      </c>
      <c r="B94" t="s">
        <v>2734</v>
      </c>
      <c r="C94" t="s">
        <v>2734</v>
      </c>
      <c r="D94" t="s">
        <v>2735</v>
      </c>
    </row>
    <row r="95" spans="1:4">
      <c r="A95" s="441">
        <v>94</v>
      </c>
      <c r="B95" t="s">
        <v>2736</v>
      </c>
      <c r="C95" t="s">
        <v>2738</v>
      </c>
      <c r="D95" t="s">
        <v>2739</v>
      </c>
    </row>
    <row r="96" spans="1:4">
      <c r="A96" s="441">
        <v>95</v>
      </c>
      <c r="B96" t="s">
        <v>2736</v>
      </c>
      <c r="C96" t="s">
        <v>2736</v>
      </c>
      <c r="D96" t="s">
        <v>2737</v>
      </c>
    </row>
    <row r="97" spans="1:4">
      <c r="A97" s="441">
        <v>96</v>
      </c>
      <c r="B97" t="s">
        <v>2736</v>
      </c>
      <c r="C97" t="s">
        <v>2740</v>
      </c>
      <c r="D97" t="s">
        <v>2741</v>
      </c>
    </row>
    <row r="98" spans="1:4">
      <c r="A98" s="441">
        <v>97</v>
      </c>
      <c r="B98" t="s">
        <v>2736</v>
      </c>
      <c r="C98" t="s">
        <v>2742</v>
      </c>
      <c r="D98" t="s">
        <v>2743</v>
      </c>
    </row>
    <row r="99" spans="1:4">
      <c r="A99" s="441">
        <v>98</v>
      </c>
      <c r="B99" t="s">
        <v>2744</v>
      </c>
      <c r="C99" t="s">
        <v>2746</v>
      </c>
      <c r="D99" t="s">
        <v>2747</v>
      </c>
    </row>
    <row r="100" spans="1:4">
      <c r="A100" s="441">
        <v>99</v>
      </c>
      <c r="B100" t="s">
        <v>2744</v>
      </c>
      <c r="C100" t="s">
        <v>2748</v>
      </c>
      <c r="D100" t="s">
        <v>2749</v>
      </c>
    </row>
    <row r="101" spans="1:4">
      <c r="A101" s="441">
        <v>100</v>
      </c>
      <c r="B101" t="s">
        <v>2744</v>
      </c>
      <c r="C101" t="s">
        <v>2750</v>
      </c>
      <c r="D101" t="s">
        <v>2751</v>
      </c>
    </row>
    <row r="102" spans="1:4">
      <c r="A102" s="441">
        <v>101</v>
      </c>
      <c r="B102" t="s">
        <v>2744</v>
      </c>
      <c r="C102" t="s">
        <v>2752</v>
      </c>
      <c r="D102" t="s">
        <v>2753</v>
      </c>
    </row>
    <row r="103" spans="1:4">
      <c r="A103" s="441">
        <v>102</v>
      </c>
      <c r="B103" t="s">
        <v>2744</v>
      </c>
      <c r="C103" t="s">
        <v>2744</v>
      </c>
      <c r="D103" t="s">
        <v>2745</v>
      </c>
    </row>
    <row r="104" spans="1:4">
      <c r="A104" s="441">
        <v>103</v>
      </c>
      <c r="B104" t="s">
        <v>2744</v>
      </c>
      <c r="C104" t="s">
        <v>2754</v>
      </c>
      <c r="D104" t="s">
        <v>2755</v>
      </c>
    </row>
    <row r="105" spans="1:4">
      <c r="A105" s="441">
        <v>104</v>
      </c>
      <c r="B105" t="s">
        <v>2744</v>
      </c>
      <c r="C105" t="s">
        <v>2756</v>
      </c>
      <c r="D105" t="s">
        <v>2757</v>
      </c>
    </row>
    <row r="106" spans="1:4">
      <c r="A106" s="441">
        <v>105</v>
      </c>
      <c r="B106" t="s">
        <v>2744</v>
      </c>
      <c r="C106" t="s">
        <v>2758</v>
      </c>
      <c r="D106" t="s">
        <v>2759</v>
      </c>
    </row>
    <row r="107" spans="1:4">
      <c r="A107" s="441">
        <v>106</v>
      </c>
      <c r="B107" t="s">
        <v>2744</v>
      </c>
      <c r="C107" t="s">
        <v>2760</v>
      </c>
      <c r="D107" t="s">
        <v>2761</v>
      </c>
    </row>
    <row r="108" spans="1:4">
      <c r="A108" s="441">
        <v>107</v>
      </c>
      <c r="B108" t="s">
        <v>2744</v>
      </c>
      <c r="C108" t="s">
        <v>2762</v>
      </c>
      <c r="D108" t="s">
        <v>2763</v>
      </c>
    </row>
    <row r="109" spans="1:4">
      <c r="A109" s="441">
        <v>108</v>
      </c>
      <c r="B109" t="s">
        <v>2744</v>
      </c>
      <c r="C109" t="s">
        <v>2764</v>
      </c>
      <c r="D109" t="s">
        <v>2765</v>
      </c>
    </row>
    <row r="110" spans="1:4">
      <c r="A110" s="441">
        <v>109</v>
      </c>
      <c r="B110" t="s">
        <v>2744</v>
      </c>
      <c r="C110" t="s">
        <v>2766</v>
      </c>
      <c r="D110" t="s">
        <v>2767</v>
      </c>
    </row>
    <row r="111" spans="1:4">
      <c r="A111" s="441">
        <v>110</v>
      </c>
      <c r="B111" t="s">
        <v>2744</v>
      </c>
      <c r="C111" t="s">
        <v>2768</v>
      </c>
      <c r="D111" t="s">
        <v>2769</v>
      </c>
    </row>
    <row r="112" spans="1:4">
      <c r="A112" s="441">
        <v>111</v>
      </c>
      <c r="B112" t="s">
        <v>2770</v>
      </c>
      <c r="C112" t="s">
        <v>2772</v>
      </c>
      <c r="D112" t="s">
        <v>2773</v>
      </c>
    </row>
    <row r="113" spans="1:4">
      <c r="A113" s="441">
        <v>112</v>
      </c>
      <c r="B113" t="s">
        <v>2770</v>
      </c>
      <c r="C113" t="s">
        <v>2774</v>
      </c>
      <c r="D113" t="s">
        <v>2775</v>
      </c>
    </row>
    <row r="114" spans="1:4">
      <c r="A114" s="441">
        <v>113</v>
      </c>
      <c r="B114" t="s">
        <v>2770</v>
      </c>
      <c r="C114" t="s">
        <v>2776</v>
      </c>
      <c r="D114" t="s">
        <v>2777</v>
      </c>
    </row>
    <row r="115" spans="1:4">
      <c r="A115" s="441">
        <v>114</v>
      </c>
      <c r="B115" t="s">
        <v>2770</v>
      </c>
      <c r="C115" t="s">
        <v>2778</v>
      </c>
      <c r="D115" t="s">
        <v>2779</v>
      </c>
    </row>
    <row r="116" spans="1:4">
      <c r="A116" s="441">
        <v>115</v>
      </c>
      <c r="B116" t="s">
        <v>2770</v>
      </c>
      <c r="C116" t="s">
        <v>2780</v>
      </c>
      <c r="D116" t="s">
        <v>2781</v>
      </c>
    </row>
    <row r="117" spans="1:4">
      <c r="A117" s="441">
        <v>116</v>
      </c>
      <c r="B117" t="s">
        <v>2770</v>
      </c>
      <c r="C117" t="s">
        <v>2770</v>
      </c>
      <c r="D117" t="s">
        <v>2771</v>
      </c>
    </row>
    <row r="118" spans="1:4">
      <c r="A118" s="441">
        <v>117</v>
      </c>
      <c r="B118" t="s">
        <v>2770</v>
      </c>
      <c r="C118" t="s">
        <v>2782</v>
      </c>
      <c r="D118" t="s">
        <v>2783</v>
      </c>
    </row>
    <row r="119" spans="1:4">
      <c r="A119" s="441">
        <v>118</v>
      </c>
      <c r="B119" t="s">
        <v>2770</v>
      </c>
      <c r="C119" t="s">
        <v>2784</v>
      </c>
      <c r="D119" t="s">
        <v>2785</v>
      </c>
    </row>
    <row r="120" spans="1:4">
      <c r="A120" s="441">
        <v>119</v>
      </c>
      <c r="B120" t="s">
        <v>2770</v>
      </c>
      <c r="C120" t="s">
        <v>2786</v>
      </c>
      <c r="D120" t="s">
        <v>2787</v>
      </c>
    </row>
    <row r="121" spans="1:4">
      <c r="A121" s="441">
        <v>120</v>
      </c>
      <c r="B121" t="s">
        <v>2770</v>
      </c>
      <c r="C121" t="s">
        <v>2788</v>
      </c>
      <c r="D121" t="s">
        <v>2789</v>
      </c>
    </row>
    <row r="122" spans="1:4">
      <c r="A122" s="441">
        <v>121</v>
      </c>
      <c r="B122" t="s">
        <v>2770</v>
      </c>
      <c r="C122" t="s">
        <v>2790</v>
      </c>
      <c r="D122" t="s">
        <v>2791</v>
      </c>
    </row>
    <row r="123" spans="1:4">
      <c r="A123" s="441">
        <v>122</v>
      </c>
      <c r="B123" t="s">
        <v>2770</v>
      </c>
      <c r="C123" t="s">
        <v>2792</v>
      </c>
      <c r="D123" t="s">
        <v>2793</v>
      </c>
    </row>
    <row r="124" spans="1:4">
      <c r="A124" s="441">
        <v>123</v>
      </c>
      <c r="B124" t="s">
        <v>2794</v>
      </c>
      <c r="C124" t="s">
        <v>2796</v>
      </c>
      <c r="D124" t="s">
        <v>2797</v>
      </c>
    </row>
    <row r="125" spans="1:4">
      <c r="A125" s="441">
        <v>124</v>
      </c>
      <c r="B125" t="s">
        <v>2794</v>
      </c>
      <c r="C125" t="s">
        <v>2798</v>
      </c>
      <c r="D125" t="s">
        <v>2799</v>
      </c>
    </row>
    <row r="126" spans="1:4">
      <c r="A126" s="441">
        <v>125</v>
      </c>
      <c r="B126" t="s">
        <v>2794</v>
      </c>
      <c r="C126" t="s">
        <v>2800</v>
      </c>
      <c r="D126" t="s">
        <v>2801</v>
      </c>
    </row>
    <row r="127" spans="1:4">
      <c r="A127" s="441">
        <v>126</v>
      </c>
      <c r="B127" t="s">
        <v>2794</v>
      </c>
      <c r="C127" t="s">
        <v>2802</v>
      </c>
      <c r="D127" t="s">
        <v>2803</v>
      </c>
    </row>
    <row r="128" spans="1:4">
      <c r="A128" s="441">
        <v>127</v>
      </c>
      <c r="B128" t="s">
        <v>2794</v>
      </c>
      <c r="C128" t="s">
        <v>2804</v>
      </c>
      <c r="D128" t="s">
        <v>2805</v>
      </c>
    </row>
    <row r="129" spans="1:4">
      <c r="A129" s="441">
        <v>128</v>
      </c>
      <c r="B129" t="s">
        <v>2794</v>
      </c>
      <c r="C129" t="s">
        <v>2806</v>
      </c>
      <c r="D129" t="s">
        <v>2807</v>
      </c>
    </row>
    <row r="130" spans="1:4">
      <c r="A130" s="441">
        <v>129</v>
      </c>
      <c r="B130" t="s">
        <v>2794</v>
      </c>
      <c r="C130" t="s">
        <v>2794</v>
      </c>
      <c r="D130" t="s">
        <v>2795</v>
      </c>
    </row>
    <row r="131" spans="1:4">
      <c r="A131" s="441">
        <v>130</v>
      </c>
      <c r="B131" t="s">
        <v>2794</v>
      </c>
      <c r="C131" t="s">
        <v>2808</v>
      </c>
      <c r="D131" t="s">
        <v>2809</v>
      </c>
    </row>
    <row r="132" spans="1:4">
      <c r="A132" s="441">
        <v>131</v>
      </c>
      <c r="B132" t="s">
        <v>2794</v>
      </c>
      <c r="C132" t="s">
        <v>2810</v>
      </c>
      <c r="D132" t="s">
        <v>2811</v>
      </c>
    </row>
    <row r="133" spans="1:4">
      <c r="A133" s="441">
        <v>132</v>
      </c>
      <c r="B133" t="s">
        <v>2794</v>
      </c>
      <c r="C133" t="s">
        <v>2812</v>
      </c>
      <c r="D133" t="s">
        <v>2813</v>
      </c>
    </row>
    <row r="134" spans="1:4">
      <c r="A134" s="441">
        <v>133</v>
      </c>
      <c r="B134" t="s">
        <v>2794</v>
      </c>
      <c r="C134" t="s">
        <v>2814</v>
      </c>
      <c r="D134" t="s">
        <v>2815</v>
      </c>
    </row>
    <row r="135" spans="1:4">
      <c r="A135" s="441">
        <v>134</v>
      </c>
      <c r="B135" t="s">
        <v>2794</v>
      </c>
      <c r="C135" t="s">
        <v>2816</v>
      </c>
      <c r="D135" t="s">
        <v>2817</v>
      </c>
    </row>
    <row r="136" spans="1:4">
      <c r="A136" s="441">
        <v>135</v>
      </c>
      <c r="B136" t="s">
        <v>2818</v>
      </c>
      <c r="C136" t="s">
        <v>2820</v>
      </c>
      <c r="D136" t="s">
        <v>2821</v>
      </c>
    </row>
    <row r="137" spans="1:4">
      <c r="A137" s="441">
        <v>136</v>
      </c>
      <c r="B137" t="s">
        <v>2818</v>
      </c>
      <c r="C137" t="s">
        <v>2822</v>
      </c>
      <c r="D137" t="s">
        <v>2823</v>
      </c>
    </row>
    <row r="138" spans="1:4">
      <c r="A138" s="441">
        <v>137</v>
      </c>
      <c r="B138" t="s">
        <v>2818</v>
      </c>
      <c r="C138" t="s">
        <v>2824</v>
      </c>
      <c r="D138" t="s">
        <v>2825</v>
      </c>
    </row>
    <row r="139" spans="1:4">
      <c r="A139" s="441">
        <v>138</v>
      </c>
      <c r="B139" t="s">
        <v>2818</v>
      </c>
      <c r="C139" t="s">
        <v>2826</v>
      </c>
      <c r="D139" t="s">
        <v>2827</v>
      </c>
    </row>
    <row r="140" spans="1:4">
      <c r="A140" s="441">
        <v>139</v>
      </c>
      <c r="B140" t="s">
        <v>2818</v>
      </c>
      <c r="C140" t="s">
        <v>2818</v>
      </c>
      <c r="D140" t="s">
        <v>2819</v>
      </c>
    </row>
    <row r="141" spans="1:4">
      <c r="A141" s="441">
        <v>140</v>
      </c>
      <c r="B141" t="s">
        <v>2818</v>
      </c>
      <c r="C141" t="s">
        <v>2828</v>
      </c>
      <c r="D141" t="s">
        <v>2829</v>
      </c>
    </row>
    <row r="142" spans="1:4">
      <c r="A142" s="441">
        <v>141</v>
      </c>
      <c r="B142" t="s">
        <v>2818</v>
      </c>
      <c r="C142" t="s">
        <v>2830</v>
      </c>
      <c r="D142" t="s">
        <v>2831</v>
      </c>
    </row>
    <row r="143" spans="1:4">
      <c r="A143" s="441">
        <v>142</v>
      </c>
      <c r="B143" t="s">
        <v>2818</v>
      </c>
      <c r="C143" t="s">
        <v>2832</v>
      </c>
      <c r="D143" t="s">
        <v>2833</v>
      </c>
    </row>
    <row r="144" spans="1:4">
      <c r="A144" s="441">
        <v>143</v>
      </c>
      <c r="B144" t="s">
        <v>2818</v>
      </c>
      <c r="C144" t="s">
        <v>2834</v>
      </c>
      <c r="D144" t="s">
        <v>2835</v>
      </c>
    </row>
    <row r="145" spans="1:4">
      <c r="A145" s="441">
        <v>144</v>
      </c>
      <c r="B145" t="s">
        <v>2818</v>
      </c>
      <c r="C145" t="s">
        <v>2836</v>
      </c>
      <c r="D145" t="s">
        <v>2837</v>
      </c>
    </row>
    <row r="146" spans="1:4">
      <c r="A146" s="441">
        <v>145</v>
      </c>
      <c r="B146" t="s">
        <v>2838</v>
      </c>
      <c r="C146" t="s">
        <v>2840</v>
      </c>
      <c r="D146" t="s">
        <v>2841</v>
      </c>
    </row>
    <row r="147" spans="1:4">
      <c r="A147" s="441">
        <v>146</v>
      </c>
      <c r="B147" t="s">
        <v>2838</v>
      </c>
      <c r="C147" t="s">
        <v>2842</v>
      </c>
      <c r="D147" t="s">
        <v>2843</v>
      </c>
    </row>
    <row r="148" spans="1:4">
      <c r="A148" s="441">
        <v>147</v>
      </c>
      <c r="B148" t="s">
        <v>2838</v>
      </c>
      <c r="C148" t="s">
        <v>2844</v>
      </c>
      <c r="D148" t="s">
        <v>2845</v>
      </c>
    </row>
    <row r="149" spans="1:4">
      <c r="A149" s="441">
        <v>148</v>
      </c>
      <c r="B149" t="s">
        <v>2838</v>
      </c>
      <c r="C149" t="s">
        <v>2846</v>
      </c>
      <c r="D149" t="s">
        <v>2847</v>
      </c>
    </row>
    <row r="150" spans="1:4">
      <c r="A150" s="441">
        <v>149</v>
      </c>
      <c r="B150" t="s">
        <v>2838</v>
      </c>
      <c r="C150" t="s">
        <v>2848</v>
      </c>
      <c r="D150" t="s">
        <v>2849</v>
      </c>
    </row>
    <row r="151" spans="1:4">
      <c r="A151" s="441">
        <v>150</v>
      </c>
      <c r="B151" t="s">
        <v>2838</v>
      </c>
      <c r="C151" t="s">
        <v>2850</v>
      </c>
      <c r="D151" t="s">
        <v>2851</v>
      </c>
    </row>
    <row r="152" spans="1:4">
      <c r="A152" s="441">
        <v>151</v>
      </c>
      <c r="B152" t="s">
        <v>2838</v>
      </c>
      <c r="C152" t="s">
        <v>2838</v>
      </c>
      <c r="D152" t="s">
        <v>2839</v>
      </c>
    </row>
    <row r="153" spans="1:4">
      <c r="A153" s="441">
        <v>152</v>
      </c>
      <c r="B153" t="s">
        <v>2838</v>
      </c>
      <c r="C153" t="s">
        <v>2852</v>
      </c>
      <c r="D153" t="s">
        <v>2853</v>
      </c>
    </row>
    <row r="154" spans="1:4">
      <c r="A154" s="441">
        <v>153</v>
      </c>
      <c r="B154" t="s">
        <v>2838</v>
      </c>
      <c r="C154" t="s">
        <v>2854</v>
      </c>
      <c r="D154" t="s">
        <v>2855</v>
      </c>
    </row>
    <row r="155" spans="1:4">
      <c r="A155" s="441">
        <v>154</v>
      </c>
      <c r="B155" t="s">
        <v>2838</v>
      </c>
      <c r="C155" t="s">
        <v>2856</v>
      </c>
      <c r="D155" t="s">
        <v>2857</v>
      </c>
    </row>
    <row r="156" spans="1:4">
      <c r="A156" s="441">
        <v>155</v>
      </c>
      <c r="B156" t="s">
        <v>2838</v>
      </c>
      <c r="C156" t="s">
        <v>2858</v>
      </c>
      <c r="D156" t="s">
        <v>2859</v>
      </c>
    </row>
    <row r="157" spans="1:4">
      <c r="A157" s="441">
        <v>156</v>
      </c>
      <c r="B157" t="s">
        <v>2838</v>
      </c>
      <c r="C157" t="s">
        <v>2860</v>
      </c>
      <c r="D157" t="s">
        <v>2861</v>
      </c>
    </row>
    <row r="158" spans="1:4">
      <c r="A158" s="441">
        <v>157</v>
      </c>
      <c r="B158" t="s">
        <v>2838</v>
      </c>
      <c r="C158" t="s">
        <v>2862</v>
      </c>
      <c r="D158" t="s">
        <v>2863</v>
      </c>
    </row>
    <row r="159" spans="1:4">
      <c r="A159" s="441">
        <v>158</v>
      </c>
      <c r="B159" t="s">
        <v>2838</v>
      </c>
      <c r="C159" t="s">
        <v>2864</v>
      </c>
      <c r="D159" t="s">
        <v>2865</v>
      </c>
    </row>
    <row r="160" spans="1:4">
      <c r="A160" s="441">
        <v>159</v>
      </c>
      <c r="B160" t="s">
        <v>2838</v>
      </c>
      <c r="C160" t="s">
        <v>2866</v>
      </c>
      <c r="D160" t="s">
        <v>2867</v>
      </c>
    </row>
    <row r="161" spans="1:4">
      <c r="A161" s="441">
        <v>160</v>
      </c>
      <c r="B161" t="s">
        <v>2868</v>
      </c>
      <c r="C161" t="s">
        <v>2870</v>
      </c>
      <c r="D161" t="s">
        <v>2871</v>
      </c>
    </row>
    <row r="162" spans="1:4">
      <c r="A162" s="441">
        <v>161</v>
      </c>
      <c r="B162" t="s">
        <v>2868</v>
      </c>
      <c r="C162" t="s">
        <v>2868</v>
      </c>
      <c r="D162" t="s">
        <v>2869</v>
      </c>
    </row>
    <row r="163" spans="1:4">
      <c r="A163" s="441">
        <v>162</v>
      </c>
      <c r="B163" t="s">
        <v>2868</v>
      </c>
      <c r="C163" t="s">
        <v>2872</v>
      </c>
      <c r="D163" t="s">
        <v>2873</v>
      </c>
    </row>
    <row r="164" spans="1:4">
      <c r="A164" s="441">
        <v>163</v>
      </c>
      <c r="B164" t="s">
        <v>2868</v>
      </c>
      <c r="C164" t="s">
        <v>2874</v>
      </c>
      <c r="D164" t="s">
        <v>2875</v>
      </c>
    </row>
    <row r="165" spans="1:4">
      <c r="A165" s="441">
        <v>164</v>
      </c>
      <c r="B165" t="s">
        <v>2876</v>
      </c>
      <c r="C165" t="s">
        <v>2878</v>
      </c>
      <c r="D165" t="s">
        <v>2879</v>
      </c>
    </row>
    <row r="166" spans="1:4">
      <c r="A166" s="441">
        <v>165</v>
      </c>
      <c r="B166" t="s">
        <v>2876</v>
      </c>
      <c r="C166" t="s">
        <v>2880</v>
      </c>
      <c r="D166" t="s">
        <v>2881</v>
      </c>
    </row>
    <row r="167" spans="1:4">
      <c r="A167" s="441">
        <v>166</v>
      </c>
      <c r="B167" t="s">
        <v>2876</v>
      </c>
      <c r="C167" t="s">
        <v>2882</v>
      </c>
      <c r="D167" t="s">
        <v>2883</v>
      </c>
    </row>
    <row r="168" spans="1:4">
      <c r="A168" s="441">
        <v>167</v>
      </c>
      <c r="B168" t="s">
        <v>2876</v>
      </c>
      <c r="C168" t="s">
        <v>2884</v>
      </c>
      <c r="D168" t="s">
        <v>2885</v>
      </c>
    </row>
    <row r="169" spans="1:4">
      <c r="A169" s="441">
        <v>168</v>
      </c>
      <c r="B169" t="s">
        <v>2876</v>
      </c>
      <c r="C169" t="s">
        <v>2886</v>
      </c>
      <c r="D169" t="s">
        <v>2887</v>
      </c>
    </row>
    <row r="170" spans="1:4">
      <c r="A170" s="441">
        <v>169</v>
      </c>
      <c r="B170" t="s">
        <v>2876</v>
      </c>
      <c r="C170" t="s">
        <v>2888</v>
      </c>
      <c r="D170" t="s">
        <v>2889</v>
      </c>
    </row>
    <row r="171" spans="1:4">
      <c r="A171" s="441">
        <v>170</v>
      </c>
      <c r="B171" t="s">
        <v>2876</v>
      </c>
      <c r="C171" t="s">
        <v>2890</v>
      </c>
      <c r="D171" t="s">
        <v>2891</v>
      </c>
    </row>
    <row r="172" spans="1:4">
      <c r="A172" s="441">
        <v>171</v>
      </c>
      <c r="B172" t="s">
        <v>2876</v>
      </c>
      <c r="C172" t="s">
        <v>2876</v>
      </c>
      <c r="D172" t="s">
        <v>2877</v>
      </c>
    </row>
    <row r="173" spans="1:4">
      <c r="A173" s="441">
        <v>172</v>
      </c>
      <c r="B173" t="s">
        <v>2876</v>
      </c>
      <c r="C173" t="s">
        <v>2892</v>
      </c>
      <c r="D173" t="s">
        <v>2893</v>
      </c>
    </row>
    <row r="174" spans="1:4">
      <c r="A174" s="441">
        <v>173</v>
      </c>
      <c r="B174" t="s">
        <v>2876</v>
      </c>
      <c r="C174" t="s">
        <v>2894</v>
      </c>
      <c r="D174" t="s">
        <v>2895</v>
      </c>
    </row>
    <row r="175" spans="1:4">
      <c r="A175" s="441">
        <v>174</v>
      </c>
      <c r="B175" t="s">
        <v>2876</v>
      </c>
      <c r="C175" t="s">
        <v>2896</v>
      </c>
      <c r="D175" t="s">
        <v>2897</v>
      </c>
    </row>
    <row r="176" spans="1:4">
      <c r="A176" s="441">
        <v>175</v>
      </c>
      <c r="B176" t="s">
        <v>2876</v>
      </c>
      <c r="C176" t="s">
        <v>2898</v>
      </c>
      <c r="D176" t="s">
        <v>2899</v>
      </c>
    </row>
    <row r="177" spans="1:4">
      <c r="A177" s="441">
        <v>176</v>
      </c>
      <c r="B177" t="s">
        <v>2876</v>
      </c>
      <c r="C177" t="s">
        <v>2900</v>
      </c>
      <c r="D177" t="s">
        <v>2901</v>
      </c>
    </row>
    <row r="178" spans="1:4">
      <c r="A178" s="441">
        <v>177</v>
      </c>
      <c r="B178" t="s">
        <v>2876</v>
      </c>
      <c r="C178" t="s">
        <v>2902</v>
      </c>
      <c r="D178" t="s">
        <v>2903</v>
      </c>
    </row>
    <row r="179" spans="1:4">
      <c r="A179" s="441">
        <v>178</v>
      </c>
      <c r="B179" t="s">
        <v>2876</v>
      </c>
      <c r="C179" t="s">
        <v>2904</v>
      </c>
      <c r="D179" t="s">
        <v>2905</v>
      </c>
    </row>
    <row r="180" spans="1:4">
      <c r="A180" s="441">
        <v>179</v>
      </c>
      <c r="B180" t="s">
        <v>2876</v>
      </c>
      <c r="C180" t="s">
        <v>2906</v>
      </c>
      <c r="D180" t="s">
        <v>2907</v>
      </c>
    </row>
    <row r="181" spans="1:4">
      <c r="A181" s="441">
        <v>180</v>
      </c>
      <c r="B181" t="s">
        <v>2908</v>
      </c>
      <c r="C181" t="s">
        <v>2910</v>
      </c>
      <c r="D181" t="s">
        <v>2911</v>
      </c>
    </row>
    <row r="182" spans="1:4">
      <c r="A182" s="441">
        <v>181</v>
      </c>
      <c r="B182" t="s">
        <v>2908</v>
      </c>
      <c r="C182" t="s">
        <v>2912</v>
      </c>
      <c r="D182" t="s">
        <v>2913</v>
      </c>
    </row>
    <row r="183" spans="1:4">
      <c r="A183" s="441">
        <v>182</v>
      </c>
      <c r="B183" t="s">
        <v>2908</v>
      </c>
      <c r="C183" t="s">
        <v>2908</v>
      </c>
      <c r="D183" t="s">
        <v>2909</v>
      </c>
    </row>
    <row r="184" spans="1:4">
      <c r="A184" s="441">
        <v>183</v>
      </c>
      <c r="B184" t="s">
        <v>2908</v>
      </c>
      <c r="C184" t="s">
        <v>2914</v>
      </c>
      <c r="D184" t="s">
        <v>2915</v>
      </c>
    </row>
    <row r="185" spans="1:4">
      <c r="A185" s="441">
        <v>184</v>
      </c>
      <c r="B185" t="s">
        <v>2908</v>
      </c>
      <c r="C185" t="s">
        <v>2916</v>
      </c>
      <c r="D185" t="s">
        <v>2917</v>
      </c>
    </row>
    <row r="186" spans="1:4">
      <c r="A186" s="441">
        <v>185</v>
      </c>
      <c r="B186" t="s">
        <v>2908</v>
      </c>
      <c r="C186" t="s">
        <v>2918</v>
      </c>
      <c r="D186" t="s">
        <v>2919</v>
      </c>
    </row>
    <row r="187" spans="1:4">
      <c r="A187" s="441">
        <v>186</v>
      </c>
      <c r="B187" t="s">
        <v>2908</v>
      </c>
      <c r="C187" t="s">
        <v>2920</v>
      </c>
      <c r="D187" t="s">
        <v>2921</v>
      </c>
    </row>
    <row r="188" spans="1:4">
      <c r="A188" s="441">
        <v>187</v>
      </c>
      <c r="B188" t="s">
        <v>2908</v>
      </c>
      <c r="C188" t="s">
        <v>2922</v>
      </c>
      <c r="D188" t="s">
        <v>2923</v>
      </c>
    </row>
    <row r="189" spans="1:4">
      <c r="A189" s="441">
        <v>188</v>
      </c>
      <c r="B189" t="s">
        <v>2908</v>
      </c>
      <c r="C189" t="s">
        <v>2924</v>
      </c>
      <c r="D189" t="s">
        <v>2925</v>
      </c>
    </row>
    <row r="190" spans="1:4">
      <c r="A190" s="441">
        <v>189</v>
      </c>
      <c r="B190" t="s">
        <v>2908</v>
      </c>
      <c r="C190" t="s">
        <v>2926</v>
      </c>
      <c r="D190" t="s">
        <v>2927</v>
      </c>
    </row>
    <row r="191" spans="1:4">
      <c r="A191" s="441">
        <v>190</v>
      </c>
      <c r="B191" t="s">
        <v>2928</v>
      </c>
      <c r="C191" t="s">
        <v>2930</v>
      </c>
      <c r="D191" t="s">
        <v>2931</v>
      </c>
    </row>
    <row r="192" spans="1:4">
      <c r="A192" s="441">
        <v>191</v>
      </c>
      <c r="B192" t="s">
        <v>2928</v>
      </c>
      <c r="C192" t="s">
        <v>2932</v>
      </c>
      <c r="D192" t="s">
        <v>2933</v>
      </c>
    </row>
    <row r="193" spans="1:4">
      <c r="A193" s="441">
        <v>192</v>
      </c>
      <c r="B193" t="s">
        <v>2928</v>
      </c>
      <c r="C193" t="s">
        <v>2928</v>
      </c>
      <c r="D193" t="s">
        <v>2929</v>
      </c>
    </row>
    <row r="194" spans="1:4">
      <c r="A194" s="441">
        <v>193</v>
      </c>
      <c r="B194" t="s">
        <v>2928</v>
      </c>
      <c r="C194" t="s">
        <v>2934</v>
      </c>
      <c r="D194" t="s">
        <v>2935</v>
      </c>
    </row>
    <row r="195" spans="1:4">
      <c r="A195" s="441">
        <v>194</v>
      </c>
      <c r="B195" t="s">
        <v>2928</v>
      </c>
      <c r="C195" t="s">
        <v>2680</v>
      </c>
      <c r="D195" t="s">
        <v>2936</v>
      </c>
    </row>
    <row r="196" spans="1:4">
      <c r="A196" s="441">
        <v>195</v>
      </c>
      <c r="B196" t="s">
        <v>2928</v>
      </c>
      <c r="C196" t="s">
        <v>2937</v>
      </c>
      <c r="D196" t="s">
        <v>2938</v>
      </c>
    </row>
    <row r="197" spans="1:4">
      <c r="A197" s="441">
        <v>196</v>
      </c>
      <c r="B197" t="s">
        <v>2939</v>
      </c>
      <c r="C197" t="s">
        <v>2941</v>
      </c>
      <c r="D197" t="s">
        <v>2942</v>
      </c>
    </row>
    <row r="198" spans="1:4">
      <c r="A198" s="441">
        <v>197</v>
      </c>
      <c r="B198" t="s">
        <v>2939</v>
      </c>
      <c r="C198" t="s">
        <v>2943</v>
      </c>
      <c r="D198" t="s">
        <v>2944</v>
      </c>
    </row>
    <row r="199" spans="1:4">
      <c r="A199" s="441">
        <v>198</v>
      </c>
      <c r="B199" t="s">
        <v>2939</v>
      </c>
      <c r="C199" t="s">
        <v>2945</v>
      </c>
      <c r="D199" t="s">
        <v>2946</v>
      </c>
    </row>
    <row r="200" spans="1:4">
      <c r="A200" s="441">
        <v>199</v>
      </c>
      <c r="B200" t="s">
        <v>2939</v>
      </c>
      <c r="C200" t="s">
        <v>2947</v>
      </c>
      <c r="D200" t="s">
        <v>2948</v>
      </c>
    </row>
    <row r="201" spans="1:4">
      <c r="A201" s="441">
        <v>200</v>
      </c>
      <c r="B201" t="s">
        <v>2939</v>
      </c>
      <c r="C201" t="s">
        <v>2939</v>
      </c>
      <c r="D201" t="s">
        <v>2940</v>
      </c>
    </row>
    <row r="202" spans="1:4">
      <c r="A202" s="441">
        <v>201</v>
      </c>
      <c r="B202" t="s">
        <v>2939</v>
      </c>
      <c r="C202" t="s">
        <v>2949</v>
      </c>
      <c r="D202" t="s">
        <v>2950</v>
      </c>
    </row>
    <row r="203" spans="1:4">
      <c r="A203" s="441">
        <v>202</v>
      </c>
      <c r="B203" t="s">
        <v>2939</v>
      </c>
      <c r="C203" t="s">
        <v>2951</v>
      </c>
      <c r="D203" t="s">
        <v>2952</v>
      </c>
    </row>
    <row r="204" spans="1:4">
      <c r="A204" s="441">
        <v>203</v>
      </c>
      <c r="B204" t="s">
        <v>2939</v>
      </c>
      <c r="C204" t="s">
        <v>2953</v>
      </c>
      <c r="D204" t="s">
        <v>2954</v>
      </c>
    </row>
    <row r="205" spans="1:4">
      <c r="A205" s="441">
        <v>204</v>
      </c>
      <c r="B205" t="s">
        <v>2939</v>
      </c>
      <c r="C205" t="s">
        <v>2955</v>
      </c>
      <c r="D205" t="s">
        <v>2956</v>
      </c>
    </row>
    <row r="206" spans="1:4">
      <c r="A206" s="441">
        <v>205</v>
      </c>
      <c r="B206" t="s">
        <v>2939</v>
      </c>
      <c r="C206" t="s">
        <v>2957</v>
      </c>
      <c r="D206" t="s">
        <v>2958</v>
      </c>
    </row>
    <row r="207" spans="1:4">
      <c r="A207" s="441">
        <v>206</v>
      </c>
      <c r="B207" t="s">
        <v>2939</v>
      </c>
      <c r="C207" t="s">
        <v>2959</v>
      </c>
      <c r="D207" t="s">
        <v>2960</v>
      </c>
    </row>
    <row r="208" spans="1:4">
      <c r="A208" s="441">
        <v>207</v>
      </c>
      <c r="B208" t="s">
        <v>2961</v>
      </c>
      <c r="C208" t="s">
        <v>2963</v>
      </c>
      <c r="D208" t="s">
        <v>2964</v>
      </c>
    </row>
    <row r="209" spans="1:4">
      <c r="A209" s="441">
        <v>208</v>
      </c>
      <c r="B209" t="s">
        <v>2961</v>
      </c>
      <c r="C209" t="s">
        <v>2965</v>
      </c>
      <c r="D209" t="s">
        <v>2966</v>
      </c>
    </row>
    <row r="210" spans="1:4">
      <c r="A210" s="441">
        <v>209</v>
      </c>
      <c r="B210" t="s">
        <v>2961</v>
      </c>
      <c r="C210" t="s">
        <v>2967</v>
      </c>
      <c r="D210" t="s">
        <v>2968</v>
      </c>
    </row>
    <row r="211" spans="1:4">
      <c r="A211" s="441">
        <v>210</v>
      </c>
      <c r="B211" t="s">
        <v>2961</v>
      </c>
      <c r="C211" t="s">
        <v>2961</v>
      </c>
      <c r="D211" t="s">
        <v>2962</v>
      </c>
    </row>
    <row r="212" spans="1:4">
      <c r="A212" s="441">
        <v>211</v>
      </c>
      <c r="B212" t="s">
        <v>2961</v>
      </c>
      <c r="C212" t="s">
        <v>2969</v>
      </c>
      <c r="D212" t="s">
        <v>2970</v>
      </c>
    </row>
    <row r="213" spans="1:4">
      <c r="A213" s="441">
        <v>212</v>
      </c>
      <c r="B213" t="s">
        <v>2961</v>
      </c>
      <c r="C213" t="s">
        <v>2971</v>
      </c>
      <c r="D213" t="s">
        <v>2972</v>
      </c>
    </row>
    <row r="214" spans="1:4">
      <c r="A214" s="441">
        <v>213</v>
      </c>
      <c r="B214" t="s">
        <v>2973</v>
      </c>
      <c r="C214" t="s">
        <v>2975</v>
      </c>
      <c r="D214" t="s">
        <v>2976</v>
      </c>
    </row>
    <row r="215" spans="1:4">
      <c r="A215" s="441">
        <v>214</v>
      </c>
      <c r="B215" t="s">
        <v>2973</v>
      </c>
      <c r="C215" t="s">
        <v>2977</v>
      </c>
      <c r="D215" t="s">
        <v>2978</v>
      </c>
    </row>
    <row r="216" spans="1:4">
      <c r="A216" s="441">
        <v>215</v>
      </c>
      <c r="B216" t="s">
        <v>2973</v>
      </c>
      <c r="C216" t="s">
        <v>2979</v>
      </c>
      <c r="D216" t="s">
        <v>2980</v>
      </c>
    </row>
    <row r="217" spans="1:4">
      <c r="A217" s="441">
        <v>216</v>
      </c>
      <c r="B217" t="s">
        <v>2973</v>
      </c>
      <c r="C217" t="s">
        <v>2981</v>
      </c>
      <c r="D217" t="s">
        <v>2982</v>
      </c>
    </row>
    <row r="218" spans="1:4">
      <c r="A218" s="441">
        <v>217</v>
      </c>
      <c r="B218" t="s">
        <v>2973</v>
      </c>
      <c r="C218" t="s">
        <v>2983</v>
      </c>
      <c r="D218" t="s">
        <v>2984</v>
      </c>
    </row>
    <row r="219" spans="1:4">
      <c r="A219" s="441">
        <v>218</v>
      </c>
      <c r="B219" t="s">
        <v>2973</v>
      </c>
      <c r="C219" t="s">
        <v>2985</v>
      </c>
      <c r="D219" t="s">
        <v>2986</v>
      </c>
    </row>
    <row r="220" spans="1:4">
      <c r="A220" s="441">
        <v>219</v>
      </c>
      <c r="B220" t="s">
        <v>2973</v>
      </c>
      <c r="C220" t="s">
        <v>2987</v>
      </c>
      <c r="D220" t="s">
        <v>2988</v>
      </c>
    </row>
    <row r="221" spans="1:4">
      <c r="A221" s="441">
        <v>220</v>
      </c>
      <c r="B221" t="s">
        <v>2973</v>
      </c>
      <c r="C221" t="s">
        <v>2989</v>
      </c>
      <c r="D221" t="s">
        <v>2990</v>
      </c>
    </row>
    <row r="222" spans="1:4">
      <c r="A222" s="441">
        <v>221</v>
      </c>
      <c r="B222" t="s">
        <v>2973</v>
      </c>
      <c r="C222" t="s">
        <v>2973</v>
      </c>
      <c r="D222" t="s">
        <v>2974</v>
      </c>
    </row>
    <row r="223" spans="1:4">
      <c r="A223" s="441">
        <v>222</v>
      </c>
      <c r="B223" t="s">
        <v>2973</v>
      </c>
      <c r="C223" t="s">
        <v>2991</v>
      </c>
      <c r="D223" t="s">
        <v>2992</v>
      </c>
    </row>
    <row r="224" spans="1:4">
      <c r="A224" s="441">
        <v>223</v>
      </c>
      <c r="B224" t="s">
        <v>2973</v>
      </c>
      <c r="C224" t="s">
        <v>2993</v>
      </c>
      <c r="D224" t="s">
        <v>2994</v>
      </c>
    </row>
    <row r="225" spans="1:4">
      <c r="A225" s="441">
        <v>224</v>
      </c>
      <c r="B225" t="s">
        <v>2973</v>
      </c>
      <c r="C225" t="s">
        <v>2995</v>
      </c>
      <c r="D225" t="s">
        <v>2996</v>
      </c>
    </row>
    <row r="226" spans="1:4">
      <c r="A226" s="441">
        <v>225</v>
      </c>
      <c r="B226" t="s">
        <v>2973</v>
      </c>
      <c r="C226" t="s">
        <v>2997</v>
      </c>
      <c r="D226" t="s">
        <v>2998</v>
      </c>
    </row>
    <row r="227" spans="1:4">
      <c r="A227" s="441">
        <v>226</v>
      </c>
      <c r="B227" t="s">
        <v>2973</v>
      </c>
      <c r="C227" t="s">
        <v>2999</v>
      </c>
      <c r="D227" t="s">
        <v>3000</v>
      </c>
    </row>
    <row r="228" spans="1:4">
      <c r="A228" s="441">
        <v>227</v>
      </c>
      <c r="B228" t="s">
        <v>3001</v>
      </c>
      <c r="C228" t="s">
        <v>3003</v>
      </c>
      <c r="D228" t="s">
        <v>3004</v>
      </c>
    </row>
    <row r="229" spans="1:4">
      <c r="A229" s="441">
        <v>228</v>
      </c>
      <c r="B229" t="s">
        <v>3001</v>
      </c>
      <c r="C229" t="s">
        <v>3005</v>
      </c>
      <c r="D229" t="s">
        <v>3006</v>
      </c>
    </row>
    <row r="230" spans="1:4">
      <c r="A230" s="441">
        <v>229</v>
      </c>
      <c r="B230" t="s">
        <v>3001</v>
      </c>
      <c r="C230" t="s">
        <v>3007</v>
      </c>
      <c r="D230" t="s">
        <v>3008</v>
      </c>
    </row>
    <row r="231" spans="1:4">
      <c r="A231" s="441">
        <v>230</v>
      </c>
      <c r="B231" t="s">
        <v>3001</v>
      </c>
      <c r="C231" t="s">
        <v>3009</v>
      </c>
      <c r="D231" t="s">
        <v>3010</v>
      </c>
    </row>
    <row r="232" spans="1:4">
      <c r="A232" s="441">
        <v>231</v>
      </c>
      <c r="B232" t="s">
        <v>3001</v>
      </c>
      <c r="C232" t="s">
        <v>3001</v>
      </c>
      <c r="D232" t="s">
        <v>3002</v>
      </c>
    </row>
    <row r="233" spans="1:4">
      <c r="A233" s="441">
        <v>232</v>
      </c>
      <c r="B233" t="s">
        <v>3001</v>
      </c>
      <c r="C233" t="s">
        <v>3011</v>
      </c>
      <c r="D233" t="s">
        <v>3012</v>
      </c>
    </row>
    <row r="234" spans="1:4">
      <c r="A234" s="441">
        <v>233</v>
      </c>
      <c r="B234" t="s">
        <v>3013</v>
      </c>
      <c r="C234" t="s">
        <v>3013</v>
      </c>
      <c r="D234" t="s">
        <v>3014</v>
      </c>
    </row>
    <row r="235" spans="1:4">
      <c r="A235" s="441">
        <v>234</v>
      </c>
      <c r="B235" t="s">
        <v>3015</v>
      </c>
      <c r="C235" t="s">
        <v>3017</v>
      </c>
      <c r="D235" t="s">
        <v>3018</v>
      </c>
    </row>
    <row r="236" spans="1:4">
      <c r="A236" s="441">
        <v>235</v>
      </c>
      <c r="B236" t="s">
        <v>3015</v>
      </c>
      <c r="C236" t="s">
        <v>3019</v>
      </c>
      <c r="D236" t="s">
        <v>3020</v>
      </c>
    </row>
    <row r="237" spans="1:4">
      <c r="A237" s="441">
        <v>236</v>
      </c>
      <c r="B237" t="s">
        <v>3015</v>
      </c>
      <c r="C237" t="s">
        <v>3021</v>
      </c>
      <c r="D237" t="s">
        <v>3022</v>
      </c>
    </row>
    <row r="238" spans="1:4">
      <c r="A238" s="441">
        <v>237</v>
      </c>
      <c r="B238" t="s">
        <v>3015</v>
      </c>
      <c r="C238" t="s">
        <v>3023</v>
      </c>
      <c r="D238" t="s">
        <v>3024</v>
      </c>
    </row>
    <row r="239" spans="1:4">
      <c r="A239" s="441">
        <v>238</v>
      </c>
      <c r="B239" t="s">
        <v>3015</v>
      </c>
      <c r="C239" t="s">
        <v>3025</v>
      </c>
      <c r="D239" t="s">
        <v>3026</v>
      </c>
    </row>
    <row r="240" spans="1:4">
      <c r="A240" s="441">
        <v>239</v>
      </c>
      <c r="B240" t="s">
        <v>3015</v>
      </c>
      <c r="C240" t="s">
        <v>3027</v>
      </c>
      <c r="D240" t="s">
        <v>3028</v>
      </c>
    </row>
    <row r="241" spans="1:4">
      <c r="A241" s="441">
        <v>240</v>
      </c>
      <c r="B241" t="s">
        <v>3015</v>
      </c>
      <c r="C241" t="s">
        <v>3029</v>
      </c>
      <c r="D241" t="s">
        <v>3030</v>
      </c>
    </row>
    <row r="242" spans="1:4">
      <c r="A242" s="441">
        <v>241</v>
      </c>
      <c r="B242" t="s">
        <v>3015</v>
      </c>
      <c r="C242" t="s">
        <v>3015</v>
      </c>
      <c r="D242" t="s">
        <v>3016</v>
      </c>
    </row>
    <row r="243" spans="1:4">
      <c r="A243" s="441">
        <v>242</v>
      </c>
      <c r="B243" t="s">
        <v>3031</v>
      </c>
      <c r="C243" t="s">
        <v>3033</v>
      </c>
      <c r="D243" t="s">
        <v>3034</v>
      </c>
    </row>
    <row r="244" spans="1:4">
      <c r="A244" s="441">
        <v>243</v>
      </c>
      <c r="B244" t="s">
        <v>3031</v>
      </c>
      <c r="C244" t="s">
        <v>3035</v>
      </c>
      <c r="D244" t="s">
        <v>3036</v>
      </c>
    </row>
    <row r="245" spans="1:4">
      <c r="A245" s="441">
        <v>244</v>
      </c>
      <c r="B245" t="s">
        <v>3031</v>
      </c>
      <c r="C245" t="s">
        <v>3037</v>
      </c>
      <c r="D245" t="s">
        <v>3038</v>
      </c>
    </row>
    <row r="246" spans="1:4">
      <c r="A246" s="441">
        <v>245</v>
      </c>
      <c r="B246" t="s">
        <v>3031</v>
      </c>
      <c r="C246" t="s">
        <v>3039</v>
      </c>
      <c r="D246" t="s">
        <v>3040</v>
      </c>
    </row>
    <row r="247" spans="1:4">
      <c r="A247" s="441">
        <v>246</v>
      </c>
      <c r="B247" t="s">
        <v>3031</v>
      </c>
      <c r="C247" t="s">
        <v>3041</v>
      </c>
      <c r="D247" t="s">
        <v>3042</v>
      </c>
    </row>
    <row r="248" spans="1:4">
      <c r="A248" s="441">
        <v>247</v>
      </c>
      <c r="B248" t="s">
        <v>3031</v>
      </c>
      <c r="C248" t="s">
        <v>3043</v>
      </c>
      <c r="D248" t="s">
        <v>3044</v>
      </c>
    </row>
    <row r="249" spans="1:4">
      <c r="A249" s="441">
        <v>248</v>
      </c>
      <c r="B249" t="s">
        <v>3031</v>
      </c>
      <c r="C249" t="s">
        <v>3045</v>
      </c>
      <c r="D249" t="s">
        <v>3046</v>
      </c>
    </row>
    <row r="250" spans="1:4">
      <c r="A250" s="441">
        <v>249</v>
      </c>
      <c r="B250" t="s">
        <v>3031</v>
      </c>
      <c r="C250" t="s">
        <v>3047</v>
      </c>
      <c r="D250" t="s">
        <v>3048</v>
      </c>
    </row>
    <row r="251" spans="1:4">
      <c r="A251" s="441">
        <v>250</v>
      </c>
      <c r="B251" t="s">
        <v>3031</v>
      </c>
      <c r="C251" t="s">
        <v>3049</v>
      </c>
      <c r="D251" t="s">
        <v>3050</v>
      </c>
    </row>
    <row r="252" spans="1:4">
      <c r="A252" s="441">
        <v>251</v>
      </c>
      <c r="B252" t="s">
        <v>3031</v>
      </c>
      <c r="C252" t="s">
        <v>3051</v>
      </c>
      <c r="D252" t="s">
        <v>3052</v>
      </c>
    </row>
    <row r="253" spans="1:4">
      <c r="A253" s="441">
        <v>252</v>
      </c>
      <c r="B253" t="s">
        <v>3031</v>
      </c>
      <c r="C253" t="s">
        <v>3053</v>
      </c>
      <c r="D253" t="s">
        <v>3054</v>
      </c>
    </row>
    <row r="254" spans="1:4">
      <c r="A254" s="441">
        <v>253</v>
      </c>
      <c r="B254" t="s">
        <v>3031</v>
      </c>
      <c r="C254" t="s">
        <v>3055</v>
      </c>
      <c r="D254" t="s">
        <v>3056</v>
      </c>
    </row>
    <row r="255" spans="1:4">
      <c r="A255" s="441">
        <v>254</v>
      </c>
      <c r="B255" t="s">
        <v>3031</v>
      </c>
      <c r="C255" t="s">
        <v>3057</v>
      </c>
      <c r="D255" t="s">
        <v>3058</v>
      </c>
    </row>
    <row r="256" spans="1:4">
      <c r="A256" s="441">
        <v>255</v>
      </c>
      <c r="B256" t="s">
        <v>3031</v>
      </c>
      <c r="C256" t="s">
        <v>3059</v>
      </c>
      <c r="D256" t="s">
        <v>3060</v>
      </c>
    </row>
    <row r="257" spans="1:4">
      <c r="A257" s="441">
        <v>256</v>
      </c>
      <c r="B257" t="s">
        <v>3031</v>
      </c>
      <c r="C257" t="s">
        <v>3031</v>
      </c>
      <c r="D257" t="s">
        <v>3032</v>
      </c>
    </row>
    <row r="258" spans="1:4">
      <c r="A258" s="441">
        <v>257</v>
      </c>
      <c r="B258" t="s">
        <v>3031</v>
      </c>
      <c r="C258" t="s">
        <v>3061</v>
      </c>
      <c r="D258" t="s">
        <v>3062</v>
      </c>
    </row>
    <row r="259" spans="1:4">
      <c r="A259" s="441">
        <v>258</v>
      </c>
      <c r="B259" t="s">
        <v>3031</v>
      </c>
      <c r="C259" t="s">
        <v>3063</v>
      </c>
      <c r="D259" t="s">
        <v>3064</v>
      </c>
    </row>
    <row r="260" spans="1:4">
      <c r="A260" s="441">
        <v>259</v>
      </c>
      <c r="B260" t="s">
        <v>3065</v>
      </c>
      <c r="C260" t="s">
        <v>3067</v>
      </c>
      <c r="D260" t="s">
        <v>3068</v>
      </c>
    </row>
    <row r="261" spans="1:4">
      <c r="A261" s="441">
        <v>260</v>
      </c>
      <c r="B261" t="s">
        <v>3065</v>
      </c>
      <c r="C261" t="s">
        <v>3069</v>
      </c>
      <c r="D261" t="s">
        <v>3070</v>
      </c>
    </row>
    <row r="262" spans="1:4">
      <c r="A262" s="441">
        <v>261</v>
      </c>
      <c r="B262" t="s">
        <v>3065</v>
      </c>
      <c r="C262" t="s">
        <v>3071</v>
      </c>
      <c r="D262" t="s">
        <v>3072</v>
      </c>
    </row>
    <row r="263" spans="1:4">
      <c r="A263" s="441">
        <v>262</v>
      </c>
      <c r="B263" t="s">
        <v>3065</v>
      </c>
      <c r="C263" t="s">
        <v>3073</v>
      </c>
      <c r="D263" t="s">
        <v>3074</v>
      </c>
    </row>
    <row r="264" spans="1:4">
      <c r="A264" s="441">
        <v>263</v>
      </c>
      <c r="B264" t="s">
        <v>3065</v>
      </c>
      <c r="C264" t="s">
        <v>3075</v>
      </c>
      <c r="D264" t="s">
        <v>3076</v>
      </c>
    </row>
    <row r="265" spans="1:4">
      <c r="A265" s="441">
        <v>264</v>
      </c>
      <c r="B265" t="s">
        <v>3065</v>
      </c>
      <c r="C265" t="s">
        <v>3077</v>
      </c>
      <c r="D265" t="s">
        <v>3078</v>
      </c>
    </row>
    <row r="266" spans="1:4">
      <c r="A266" s="441">
        <v>265</v>
      </c>
      <c r="B266" t="s">
        <v>3065</v>
      </c>
      <c r="C266" t="s">
        <v>3079</v>
      </c>
      <c r="D266" t="s">
        <v>3080</v>
      </c>
    </row>
    <row r="267" spans="1:4">
      <c r="A267" s="441">
        <v>266</v>
      </c>
      <c r="B267" t="s">
        <v>3065</v>
      </c>
      <c r="C267" t="s">
        <v>3081</v>
      </c>
      <c r="D267" t="s">
        <v>3082</v>
      </c>
    </row>
    <row r="268" spans="1:4">
      <c r="A268" s="441">
        <v>267</v>
      </c>
      <c r="B268" t="s">
        <v>3065</v>
      </c>
      <c r="C268" t="s">
        <v>3083</v>
      </c>
      <c r="D268" t="s">
        <v>3084</v>
      </c>
    </row>
    <row r="269" spans="1:4">
      <c r="A269" s="441">
        <v>268</v>
      </c>
      <c r="B269" t="s">
        <v>3065</v>
      </c>
      <c r="C269" t="s">
        <v>3085</v>
      </c>
      <c r="D269" t="s">
        <v>3086</v>
      </c>
    </row>
    <row r="270" spans="1:4">
      <c r="A270" s="441">
        <v>269</v>
      </c>
      <c r="B270" t="s">
        <v>3065</v>
      </c>
      <c r="C270" t="s">
        <v>3087</v>
      </c>
      <c r="D270" t="s">
        <v>3088</v>
      </c>
    </row>
    <row r="271" spans="1:4">
      <c r="A271" s="441">
        <v>270</v>
      </c>
      <c r="B271" t="s">
        <v>3065</v>
      </c>
      <c r="C271" t="s">
        <v>3065</v>
      </c>
      <c r="D271" t="s">
        <v>3066</v>
      </c>
    </row>
    <row r="272" spans="1:4">
      <c r="A272" s="441">
        <v>271</v>
      </c>
      <c r="B272" t="s">
        <v>3065</v>
      </c>
      <c r="C272" t="s">
        <v>3089</v>
      </c>
      <c r="D272" t="s">
        <v>3090</v>
      </c>
    </row>
    <row r="273" spans="1:4">
      <c r="A273" s="441">
        <v>272</v>
      </c>
      <c r="B273" t="s">
        <v>3065</v>
      </c>
      <c r="C273" t="s">
        <v>3091</v>
      </c>
      <c r="D273" t="s">
        <v>3092</v>
      </c>
    </row>
    <row r="274" spans="1:4">
      <c r="A274" s="441">
        <v>273</v>
      </c>
      <c r="B274" t="s">
        <v>3065</v>
      </c>
      <c r="C274" t="s">
        <v>3093</v>
      </c>
      <c r="D274" t="s">
        <v>3094</v>
      </c>
    </row>
    <row r="275" spans="1:4">
      <c r="A275" s="441">
        <v>274</v>
      </c>
      <c r="B275" t="s">
        <v>3095</v>
      </c>
      <c r="C275" t="s">
        <v>3097</v>
      </c>
      <c r="D275" t="s">
        <v>3098</v>
      </c>
    </row>
    <row r="276" spans="1:4">
      <c r="A276" s="441">
        <v>275</v>
      </c>
      <c r="B276" t="s">
        <v>3095</v>
      </c>
      <c r="C276" t="s">
        <v>3099</v>
      </c>
      <c r="D276" t="s">
        <v>3100</v>
      </c>
    </row>
    <row r="277" spans="1:4">
      <c r="A277" s="441">
        <v>276</v>
      </c>
      <c r="B277" t="s">
        <v>3095</v>
      </c>
      <c r="C277" t="s">
        <v>3101</v>
      </c>
      <c r="D277" t="s">
        <v>3102</v>
      </c>
    </row>
    <row r="278" spans="1:4">
      <c r="A278" s="441">
        <v>277</v>
      </c>
      <c r="B278" t="s">
        <v>3095</v>
      </c>
      <c r="C278" t="s">
        <v>3103</v>
      </c>
      <c r="D278" t="s">
        <v>3104</v>
      </c>
    </row>
    <row r="279" spans="1:4">
      <c r="A279" s="441">
        <v>278</v>
      </c>
      <c r="B279" t="s">
        <v>3095</v>
      </c>
      <c r="C279" t="s">
        <v>3105</v>
      </c>
      <c r="D279" t="s">
        <v>3106</v>
      </c>
    </row>
    <row r="280" spans="1:4">
      <c r="A280" s="441">
        <v>279</v>
      </c>
      <c r="B280" t="s">
        <v>3095</v>
      </c>
      <c r="C280" t="s">
        <v>3107</v>
      </c>
      <c r="D280" t="s">
        <v>3108</v>
      </c>
    </row>
    <row r="281" spans="1:4">
      <c r="A281" s="441">
        <v>280</v>
      </c>
      <c r="B281" t="s">
        <v>3095</v>
      </c>
      <c r="C281" t="s">
        <v>3109</v>
      </c>
      <c r="D281" t="s">
        <v>3110</v>
      </c>
    </row>
    <row r="282" spans="1:4">
      <c r="A282" s="441">
        <v>281</v>
      </c>
      <c r="B282" t="s">
        <v>3095</v>
      </c>
      <c r="C282" t="s">
        <v>3095</v>
      </c>
      <c r="D282" t="s">
        <v>3096</v>
      </c>
    </row>
    <row r="283" spans="1:4">
      <c r="A283" s="441">
        <v>282</v>
      </c>
      <c r="B283" t="s">
        <v>3095</v>
      </c>
      <c r="C283" t="s">
        <v>3111</v>
      </c>
      <c r="D283" t="s">
        <v>3112</v>
      </c>
    </row>
    <row r="284" spans="1:4">
      <c r="A284" s="441">
        <v>283</v>
      </c>
      <c r="B284" t="s">
        <v>3095</v>
      </c>
      <c r="C284" t="s">
        <v>3113</v>
      </c>
      <c r="D284" t="s">
        <v>3114</v>
      </c>
    </row>
    <row r="285" spans="1:4">
      <c r="A285" s="441">
        <v>284</v>
      </c>
      <c r="B285" t="s">
        <v>3095</v>
      </c>
      <c r="C285" t="s">
        <v>3115</v>
      </c>
      <c r="D285" t="s">
        <v>3116</v>
      </c>
    </row>
    <row r="286" spans="1:4">
      <c r="A286" s="441">
        <v>285</v>
      </c>
      <c r="B286" t="s">
        <v>3117</v>
      </c>
      <c r="C286" t="s">
        <v>3119</v>
      </c>
      <c r="D286" t="s">
        <v>3120</v>
      </c>
    </row>
    <row r="287" spans="1:4">
      <c r="A287" s="441">
        <v>286</v>
      </c>
      <c r="B287" t="s">
        <v>3117</v>
      </c>
      <c r="C287" t="s">
        <v>3121</v>
      </c>
      <c r="D287" t="s">
        <v>3122</v>
      </c>
    </row>
    <row r="288" spans="1:4">
      <c r="A288" s="441">
        <v>287</v>
      </c>
      <c r="B288" t="s">
        <v>3117</v>
      </c>
      <c r="C288" t="s">
        <v>3123</v>
      </c>
      <c r="D288" t="s">
        <v>3124</v>
      </c>
    </row>
    <row r="289" spans="1:4">
      <c r="A289" s="441">
        <v>288</v>
      </c>
      <c r="B289" t="s">
        <v>3117</v>
      </c>
      <c r="C289" t="s">
        <v>3125</v>
      </c>
      <c r="D289" t="s">
        <v>3126</v>
      </c>
    </row>
    <row r="290" spans="1:4">
      <c r="A290" s="441">
        <v>289</v>
      </c>
      <c r="B290" t="s">
        <v>3117</v>
      </c>
      <c r="C290" t="s">
        <v>3127</v>
      </c>
      <c r="D290" t="s">
        <v>3128</v>
      </c>
    </row>
    <row r="291" spans="1:4">
      <c r="A291" s="441">
        <v>290</v>
      </c>
      <c r="B291" t="s">
        <v>3117</v>
      </c>
      <c r="C291" t="s">
        <v>3129</v>
      </c>
      <c r="D291" t="s">
        <v>3130</v>
      </c>
    </row>
    <row r="292" spans="1:4">
      <c r="A292" s="441">
        <v>291</v>
      </c>
      <c r="B292" t="s">
        <v>3117</v>
      </c>
      <c r="C292" t="s">
        <v>3131</v>
      </c>
      <c r="D292" t="s">
        <v>3132</v>
      </c>
    </row>
    <row r="293" spans="1:4">
      <c r="A293" s="441">
        <v>292</v>
      </c>
      <c r="B293" t="s">
        <v>3117</v>
      </c>
      <c r="C293" t="s">
        <v>3133</v>
      </c>
      <c r="D293" t="s">
        <v>3134</v>
      </c>
    </row>
    <row r="294" spans="1:4">
      <c r="A294" s="441">
        <v>293</v>
      </c>
      <c r="B294" t="s">
        <v>3117</v>
      </c>
      <c r="C294" t="s">
        <v>2680</v>
      </c>
      <c r="D294" t="s">
        <v>3135</v>
      </c>
    </row>
    <row r="295" spans="1:4">
      <c r="A295" s="441">
        <v>294</v>
      </c>
      <c r="B295" t="s">
        <v>3117</v>
      </c>
      <c r="C295" t="s">
        <v>3136</v>
      </c>
      <c r="D295" t="s">
        <v>3137</v>
      </c>
    </row>
    <row r="296" spans="1:4">
      <c r="A296" s="441">
        <v>295</v>
      </c>
      <c r="B296" t="s">
        <v>3117</v>
      </c>
      <c r="C296" t="s">
        <v>3117</v>
      </c>
      <c r="D296" t="s">
        <v>3118</v>
      </c>
    </row>
    <row r="297" spans="1:4">
      <c r="A297" s="441">
        <v>296</v>
      </c>
      <c r="B297" t="s">
        <v>3117</v>
      </c>
      <c r="C297" t="s">
        <v>3138</v>
      </c>
      <c r="D297" t="s">
        <v>3139</v>
      </c>
    </row>
    <row r="298" spans="1:4">
      <c r="A298" s="441">
        <v>297</v>
      </c>
      <c r="B298" t="s">
        <v>3140</v>
      </c>
      <c r="C298" t="s">
        <v>3142</v>
      </c>
      <c r="D298" t="s">
        <v>3143</v>
      </c>
    </row>
    <row r="299" spans="1:4">
      <c r="A299" s="441">
        <v>298</v>
      </c>
      <c r="B299" t="s">
        <v>3140</v>
      </c>
      <c r="C299" t="s">
        <v>3144</v>
      </c>
      <c r="D299" t="s">
        <v>3145</v>
      </c>
    </row>
    <row r="300" spans="1:4">
      <c r="A300" s="441">
        <v>299</v>
      </c>
      <c r="B300" t="s">
        <v>3140</v>
      </c>
      <c r="C300" t="s">
        <v>3146</v>
      </c>
      <c r="D300" t="s">
        <v>3147</v>
      </c>
    </row>
    <row r="301" spans="1:4">
      <c r="A301" s="441">
        <v>300</v>
      </c>
      <c r="B301" t="s">
        <v>3140</v>
      </c>
      <c r="C301" t="s">
        <v>3148</v>
      </c>
      <c r="D301" t="s">
        <v>3149</v>
      </c>
    </row>
    <row r="302" spans="1:4">
      <c r="A302" s="441">
        <v>301</v>
      </c>
      <c r="B302" t="s">
        <v>3140</v>
      </c>
      <c r="C302" t="s">
        <v>3150</v>
      </c>
      <c r="D302" t="s">
        <v>3151</v>
      </c>
    </row>
    <row r="303" spans="1:4">
      <c r="A303" s="441">
        <v>302</v>
      </c>
      <c r="B303" t="s">
        <v>3140</v>
      </c>
      <c r="C303" t="s">
        <v>3152</v>
      </c>
      <c r="D303" t="s">
        <v>3153</v>
      </c>
    </row>
    <row r="304" spans="1:4">
      <c r="A304" s="441">
        <v>303</v>
      </c>
      <c r="B304" t="s">
        <v>3140</v>
      </c>
      <c r="C304" t="s">
        <v>3154</v>
      </c>
      <c r="D304" t="s">
        <v>3155</v>
      </c>
    </row>
    <row r="305" spans="1:4">
      <c r="A305" s="441">
        <v>304</v>
      </c>
      <c r="B305" t="s">
        <v>3140</v>
      </c>
      <c r="C305" t="s">
        <v>3156</v>
      </c>
      <c r="D305" t="s">
        <v>3157</v>
      </c>
    </row>
    <row r="306" spans="1:4">
      <c r="A306" s="441">
        <v>305</v>
      </c>
      <c r="B306" t="s">
        <v>3140</v>
      </c>
      <c r="C306" t="s">
        <v>3140</v>
      </c>
      <c r="D306" t="s">
        <v>3141</v>
      </c>
    </row>
    <row r="307" spans="1:4">
      <c r="A307" s="441">
        <v>306</v>
      </c>
      <c r="B307" t="s">
        <v>3140</v>
      </c>
      <c r="C307" t="s">
        <v>3158</v>
      </c>
      <c r="D307" t="s">
        <v>3159</v>
      </c>
    </row>
    <row r="308" spans="1:4">
      <c r="A308" s="441">
        <v>307</v>
      </c>
      <c r="B308" t="s">
        <v>3160</v>
      </c>
      <c r="C308" t="s">
        <v>3162</v>
      </c>
      <c r="D308" t="s">
        <v>3163</v>
      </c>
    </row>
    <row r="309" spans="1:4">
      <c r="A309" s="441">
        <v>308</v>
      </c>
      <c r="B309" t="s">
        <v>3160</v>
      </c>
      <c r="C309" t="s">
        <v>3164</v>
      </c>
      <c r="D309" t="s">
        <v>3165</v>
      </c>
    </row>
    <row r="310" spans="1:4">
      <c r="A310" s="441">
        <v>309</v>
      </c>
      <c r="B310" t="s">
        <v>3160</v>
      </c>
      <c r="C310" t="s">
        <v>3083</v>
      </c>
      <c r="D310" t="s">
        <v>3166</v>
      </c>
    </row>
    <row r="311" spans="1:4">
      <c r="A311" s="441">
        <v>310</v>
      </c>
      <c r="B311" t="s">
        <v>3160</v>
      </c>
      <c r="C311" t="s">
        <v>3167</v>
      </c>
      <c r="D311" t="s">
        <v>3168</v>
      </c>
    </row>
    <row r="312" spans="1:4">
      <c r="A312" s="441">
        <v>311</v>
      </c>
      <c r="B312" t="s">
        <v>3160</v>
      </c>
      <c r="C312" t="s">
        <v>3169</v>
      </c>
      <c r="D312" t="s">
        <v>3170</v>
      </c>
    </row>
    <row r="313" spans="1:4">
      <c r="A313" s="441">
        <v>312</v>
      </c>
      <c r="B313" t="s">
        <v>3160</v>
      </c>
      <c r="C313" t="s">
        <v>3171</v>
      </c>
      <c r="D313" t="s">
        <v>3172</v>
      </c>
    </row>
    <row r="314" spans="1:4">
      <c r="A314" s="441">
        <v>313</v>
      </c>
      <c r="B314" t="s">
        <v>3160</v>
      </c>
      <c r="C314" t="s">
        <v>3173</v>
      </c>
      <c r="D314" t="s">
        <v>3174</v>
      </c>
    </row>
    <row r="315" spans="1:4">
      <c r="A315" s="441">
        <v>314</v>
      </c>
      <c r="B315" t="s">
        <v>3160</v>
      </c>
      <c r="C315" t="s">
        <v>3175</v>
      </c>
      <c r="D315" t="s">
        <v>3176</v>
      </c>
    </row>
    <row r="316" spans="1:4">
      <c r="A316" s="441">
        <v>315</v>
      </c>
      <c r="B316" t="s">
        <v>3160</v>
      </c>
      <c r="C316" t="s">
        <v>3177</v>
      </c>
      <c r="D316" t="s">
        <v>3178</v>
      </c>
    </row>
    <row r="317" spans="1:4">
      <c r="A317" s="441">
        <v>316</v>
      </c>
      <c r="B317" t="s">
        <v>3160</v>
      </c>
      <c r="C317" t="s">
        <v>3179</v>
      </c>
      <c r="D317" t="s">
        <v>3180</v>
      </c>
    </row>
    <row r="318" spans="1:4">
      <c r="A318" s="441">
        <v>317</v>
      </c>
      <c r="B318" t="s">
        <v>3160</v>
      </c>
      <c r="C318" t="s">
        <v>3181</v>
      </c>
      <c r="D318" t="s">
        <v>3182</v>
      </c>
    </row>
    <row r="319" spans="1:4">
      <c r="A319" s="441">
        <v>318</v>
      </c>
      <c r="B319" t="s">
        <v>3160</v>
      </c>
      <c r="C319" t="s">
        <v>3160</v>
      </c>
      <c r="D319" t="s">
        <v>3161</v>
      </c>
    </row>
    <row r="320" spans="1:4">
      <c r="A320" s="441">
        <v>319</v>
      </c>
      <c r="B320" t="s">
        <v>3160</v>
      </c>
      <c r="C320" t="s">
        <v>3183</v>
      </c>
      <c r="D320" t="s">
        <v>3184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3"/>
  </cols>
  <sheetData>
    <row r="1" spans="1:4">
      <c r="A1" s="353" t="s">
        <v>2549</v>
      </c>
      <c r="B1" s="353" t="s">
        <v>157</v>
      </c>
      <c r="C1" s="353" t="s">
        <v>158</v>
      </c>
      <c r="D1" s="353" t="s">
        <v>141</v>
      </c>
    </row>
    <row r="2" spans="1:4">
      <c r="A2" s="353" t="s">
        <v>33</v>
      </c>
      <c r="B2" s="353" t="s">
        <v>2794</v>
      </c>
      <c r="C2" s="353" t="s">
        <v>2812</v>
      </c>
      <c r="D2" s="353" t="s">
        <v>2813</v>
      </c>
    </row>
    <row r="3" spans="1:4">
      <c r="A3" s="353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188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215</v>
      </c>
      <c r="D7" s="54" t="s">
        <v>218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217</v>
      </c>
    </row>
    <row r="11" spans="2:4" ht="45">
      <c r="B11" s="70" t="s">
        <v>216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09" t="s">
        <v>377</v>
      </c>
    </row>
    <row r="2" spans="1:3">
      <c r="A2" s="210" t="s">
        <v>378</v>
      </c>
    </row>
    <row r="3" spans="1:3">
      <c r="A3" s="209" t="s">
        <v>379</v>
      </c>
      <c r="B3" s="211"/>
      <c r="C3" s="211"/>
    </row>
    <row r="4" spans="1:3">
      <c r="A4" s="212" t="s">
        <v>380</v>
      </c>
      <c r="B4" s="210" t="s">
        <v>381</v>
      </c>
      <c r="C4" s="210" t="s">
        <v>19</v>
      </c>
    </row>
    <row r="5" spans="1:3">
      <c r="A5" s="212" t="s">
        <v>520</v>
      </c>
      <c r="B5" s="210" t="s">
        <v>521</v>
      </c>
      <c r="C5" s="210" t="s">
        <v>522</v>
      </c>
    </row>
    <row r="6" spans="1:3" ht="12">
      <c r="A6" s="471" t="s">
        <v>3196</v>
      </c>
      <c r="B6" s="472" t="s">
        <v>523</v>
      </c>
      <c r="C6" s="472" t="s">
        <v>522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L58" sqref="L58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26360585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1.1.1</v>
      </c>
    </row>
    <row r="5" spans="1:9" ht="22.5">
      <c r="D5" s="32"/>
      <c r="E5" s="529" t="s">
        <v>538</v>
      </c>
      <c r="F5" s="529"/>
      <c r="G5" s="310"/>
    </row>
    <row r="6" spans="1:9" s="318" customFormat="1" ht="6">
      <c r="A6" s="327"/>
      <c r="B6" s="315"/>
      <c r="C6" s="316"/>
      <c r="D6" s="317"/>
      <c r="E6" s="326"/>
      <c r="F6" s="328"/>
      <c r="G6" s="329"/>
      <c r="I6" s="320"/>
    </row>
    <row r="7" spans="1:9" ht="22.5">
      <c r="D7" s="32"/>
      <c r="E7" s="33" t="s">
        <v>8</v>
      </c>
      <c r="F7" s="332" t="s">
        <v>109</v>
      </c>
      <c r="G7" s="310"/>
    </row>
    <row r="8" spans="1:9" s="318" customFormat="1" ht="6" hidden="1">
      <c r="A8" s="324"/>
      <c r="B8" s="315"/>
      <c r="C8" s="316"/>
      <c r="D8" s="325"/>
      <c r="E8" s="326"/>
      <c r="F8" s="333"/>
      <c r="G8" s="319"/>
      <c r="I8" s="320"/>
    </row>
    <row r="9" spans="1:9" s="385" customFormat="1" ht="6" hidden="1">
      <c r="A9" s="379"/>
      <c r="B9" s="380"/>
      <c r="C9" s="381"/>
      <c r="D9" s="382"/>
      <c r="E9" s="387"/>
      <c r="F9" s="388"/>
      <c r="G9" s="382"/>
      <c r="I9" s="386"/>
    </row>
    <row r="10" spans="1:9" s="318" customFormat="1" ht="6" hidden="1">
      <c r="A10" s="324"/>
      <c r="B10" s="315"/>
      <c r="C10" s="316"/>
      <c r="D10" s="325"/>
      <c r="E10" s="326"/>
      <c r="F10" s="333"/>
      <c r="G10" s="319"/>
      <c r="I10" s="320"/>
    </row>
    <row r="11" spans="1:9" s="385" customFormat="1" ht="6" hidden="1">
      <c r="A11" s="379"/>
      <c r="B11" s="380"/>
      <c r="C11" s="381"/>
      <c r="D11" s="382"/>
      <c r="E11" s="383"/>
      <c r="F11" s="384"/>
      <c r="G11" s="382"/>
      <c r="I11" s="386"/>
    </row>
    <row r="12" spans="1:9" s="318" customFormat="1" ht="6">
      <c r="A12" s="324"/>
      <c r="B12" s="315"/>
      <c r="C12" s="316"/>
      <c r="D12" s="325"/>
      <c r="E12" s="326"/>
      <c r="F12" s="333"/>
      <c r="G12" s="319"/>
      <c r="I12" s="320"/>
    </row>
    <row r="13" spans="1:9" ht="22.5">
      <c r="A13" s="34"/>
      <c r="D13" s="35"/>
      <c r="E13" s="50" t="s">
        <v>462</v>
      </c>
      <c r="F13" s="334" t="s">
        <v>27</v>
      </c>
      <c r="G13" s="312"/>
    </row>
    <row r="14" spans="1:9" s="318" customFormat="1" ht="6">
      <c r="A14" s="324"/>
      <c r="B14" s="315"/>
      <c r="C14" s="316"/>
      <c r="D14" s="325"/>
      <c r="E14" s="326"/>
      <c r="F14" s="333"/>
      <c r="G14" s="319"/>
      <c r="I14" s="320"/>
    </row>
    <row r="15" spans="1:9" ht="22.5">
      <c r="A15" s="34"/>
      <c r="D15" s="35"/>
      <c r="E15" s="71" t="s">
        <v>463</v>
      </c>
      <c r="F15" s="473" t="s">
        <v>582</v>
      </c>
      <c r="G15" s="312"/>
    </row>
    <row r="16" spans="1:9" s="318" customFormat="1" ht="6">
      <c r="A16" s="324"/>
      <c r="B16" s="315"/>
      <c r="C16" s="316"/>
      <c r="D16" s="325"/>
      <c r="E16" s="326"/>
      <c r="F16" s="333"/>
      <c r="G16" s="319"/>
      <c r="I16" s="320"/>
    </row>
    <row r="17" spans="1:9" ht="22.5">
      <c r="A17" s="34"/>
      <c r="D17" s="35"/>
      <c r="E17" s="71" t="s">
        <v>464</v>
      </c>
      <c r="F17" s="335" t="s">
        <v>465</v>
      </c>
      <c r="G17" s="312"/>
    </row>
    <row r="18" spans="1:9" s="318" customFormat="1" ht="6">
      <c r="A18" s="324"/>
      <c r="B18" s="315"/>
      <c r="C18" s="316"/>
      <c r="D18" s="325"/>
      <c r="E18" s="326"/>
      <c r="F18" s="333"/>
      <c r="G18" s="319"/>
      <c r="I18" s="320"/>
    </row>
    <row r="19" spans="1:9" ht="22.5">
      <c r="A19" s="34"/>
      <c r="D19" s="35"/>
      <c r="E19" s="71" t="s">
        <v>577</v>
      </c>
      <c r="F19" s="334" t="s">
        <v>27</v>
      </c>
      <c r="G19" s="312"/>
    </row>
    <row r="20" spans="1:9" s="318" customFormat="1" ht="6" hidden="1">
      <c r="A20" s="324"/>
      <c r="B20" s="315"/>
      <c r="C20" s="316"/>
      <c r="D20" s="325"/>
      <c r="E20" s="326"/>
      <c r="F20" s="333"/>
      <c r="G20" s="319"/>
      <c r="I20" s="320"/>
    </row>
    <row r="21" spans="1:9" ht="22.5" hidden="1">
      <c r="A21" s="34"/>
      <c r="D21" s="35"/>
      <c r="E21" s="71" t="s">
        <v>225</v>
      </c>
      <c r="F21" s="474" t="s">
        <v>582</v>
      </c>
      <c r="G21" s="312"/>
    </row>
    <row r="22" spans="1:9" s="306" customFormat="1" ht="5.25" hidden="1">
      <c r="A22" s="300"/>
      <c r="B22" s="301"/>
      <c r="C22" s="302"/>
      <c r="D22" s="303"/>
      <c r="E22" s="304"/>
      <c r="F22" s="336"/>
      <c r="G22" s="305"/>
      <c r="I22" s="307"/>
    </row>
    <row r="23" spans="1:9" hidden="1"/>
    <row r="24" spans="1:9" s="306" customFormat="1" ht="5.25">
      <c r="A24" s="300"/>
      <c r="B24" s="301"/>
      <c r="C24" s="302"/>
      <c r="D24" s="303"/>
      <c r="E24" s="304"/>
      <c r="F24" s="337"/>
      <c r="G24" s="305"/>
      <c r="I24" s="307"/>
    </row>
    <row r="25" spans="1:9" s="306" customFormat="1" ht="5.25" hidden="1">
      <c r="A25" s="300"/>
      <c r="B25" s="301"/>
      <c r="C25" s="302"/>
      <c r="D25" s="303"/>
      <c r="E25" s="304"/>
      <c r="F25" s="338"/>
      <c r="G25" s="305"/>
      <c r="I25" s="307"/>
    </row>
    <row r="26" spans="1:9" s="306" customFormat="1" ht="5.25" hidden="1">
      <c r="A26" s="300"/>
      <c r="B26" s="301"/>
      <c r="C26" s="302"/>
      <c r="D26" s="303"/>
      <c r="E26" s="304"/>
      <c r="F26" s="339"/>
      <c r="G26" s="305"/>
      <c r="I26" s="307"/>
    </row>
    <row r="27" spans="1:9" s="306" customFormat="1" ht="5.25" hidden="1">
      <c r="A27" s="300"/>
      <c r="B27" s="301"/>
      <c r="C27" s="302"/>
      <c r="D27" s="303"/>
      <c r="E27" s="304"/>
      <c r="F27" s="338"/>
      <c r="G27" s="305"/>
      <c r="I27" s="307"/>
    </row>
    <row r="28" spans="1:9" s="306" customFormat="1" ht="5.25" hidden="1">
      <c r="A28" s="300"/>
      <c r="B28" s="301"/>
      <c r="C28" s="302"/>
      <c r="D28" s="303"/>
      <c r="E28" s="304"/>
      <c r="F28" s="340"/>
      <c r="G28" s="305"/>
      <c r="I28" s="307"/>
    </row>
    <row r="29" spans="1:9" s="306" customFormat="1" ht="5.25" hidden="1">
      <c r="A29" s="308"/>
      <c r="B29" s="301"/>
      <c r="C29" s="302"/>
      <c r="D29" s="309"/>
      <c r="E29" s="304"/>
      <c r="F29" s="339"/>
      <c r="G29" s="305"/>
      <c r="I29" s="307"/>
    </row>
    <row r="30" spans="1:9" s="306" customFormat="1" ht="5.25" hidden="1">
      <c r="A30" s="308"/>
      <c r="B30" s="301"/>
      <c r="C30" s="302"/>
      <c r="D30" s="309"/>
      <c r="E30" s="304"/>
      <c r="F30" s="339"/>
      <c r="G30" s="309"/>
      <c r="I30" s="307"/>
    </row>
    <row r="31" spans="1:9" s="318" customFormat="1" ht="6" hidden="1">
      <c r="A31" s="324"/>
      <c r="B31" s="315"/>
      <c r="C31" s="316"/>
      <c r="D31" s="325"/>
      <c r="E31" s="326"/>
      <c r="F31" s="333"/>
      <c r="G31" s="319"/>
      <c r="I31" s="320"/>
    </row>
    <row r="32" spans="1:9" ht="22.5">
      <c r="D32" s="32"/>
      <c r="E32" s="50" t="s">
        <v>110</v>
      </c>
      <c r="F32" s="334" t="s">
        <v>27</v>
      </c>
      <c r="G32" s="311"/>
    </row>
    <row r="33" spans="1:10" ht="30" customHeight="1">
      <c r="C33" s="38"/>
      <c r="D33" s="35"/>
      <c r="E33" s="40"/>
      <c r="F33" s="341"/>
      <c r="G33" s="37"/>
    </row>
    <row r="34" spans="1:10" ht="22.5">
      <c r="C34" s="38"/>
      <c r="D34" s="39"/>
      <c r="E34" s="72" t="s">
        <v>466</v>
      </c>
      <c r="F34" s="342" t="s">
        <v>615</v>
      </c>
      <c r="G34" s="313"/>
      <c r="J34" s="45"/>
    </row>
    <row r="35" spans="1:10" ht="22.5" hidden="1">
      <c r="C35" s="38"/>
      <c r="D35" s="39"/>
      <c r="E35" s="72" t="s">
        <v>135</v>
      </c>
      <c r="F35" s="343"/>
      <c r="G35" s="313"/>
      <c r="J35" s="45"/>
    </row>
    <row r="36" spans="1:10" ht="22.5">
      <c r="C36" s="38"/>
      <c r="D36" s="39"/>
      <c r="E36" s="40" t="s">
        <v>9</v>
      </c>
      <c r="F36" s="342" t="s">
        <v>616</v>
      </c>
      <c r="G36" s="313"/>
      <c r="J36" s="45"/>
    </row>
    <row r="37" spans="1:10" ht="22.5">
      <c r="C37" s="38"/>
      <c r="D37" s="39"/>
      <c r="E37" s="40" t="s">
        <v>10</v>
      </c>
      <c r="F37" s="342" t="s">
        <v>617</v>
      </c>
      <c r="G37" s="313"/>
      <c r="H37" s="41"/>
      <c r="J37" s="45"/>
    </row>
    <row r="38" spans="1:10" s="318" customFormat="1" ht="6">
      <c r="A38" s="324"/>
      <c r="B38" s="315"/>
      <c r="C38" s="316"/>
      <c r="D38" s="325"/>
      <c r="E38" s="326"/>
      <c r="F38" s="333"/>
      <c r="G38" s="319"/>
      <c r="I38" s="320"/>
    </row>
    <row r="39" spans="1:10" ht="22.5">
      <c r="A39" s="34"/>
      <c r="D39" s="35"/>
      <c r="E39" s="71" t="s">
        <v>569</v>
      </c>
      <c r="F39" s="483" t="s">
        <v>570</v>
      </c>
      <c r="G39" s="312"/>
    </row>
    <row r="40" spans="1:10" s="318" customFormat="1" ht="6">
      <c r="A40" s="324"/>
      <c r="B40" s="315"/>
      <c r="C40" s="316"/>
      <c r="D40" s="325"/>
      <c r="E40" s="326"/>
      <c r="F40" s="333"/>
      <c r="G40" s="319"/>
      <c r="I40" s="320"/>
    </row>
    <row r="41" spans="1:10" ht="22.5">
      <c r="D41" s="32"/>
      <c r="E41" s="50" t="s">
        <v>350</v>
      </c>
      <c r="F41" s="335" t="s">
        <v>136</v>
      </c>
      <c r="G41" s="311"/>
    </row>
    <row r="42" spans="1:10" s="306" customFormat="1" ht="5.25" hidden="1">
      <c r="A42" s="300"/>
      <c r="B42" s="301"/>
      <c r="C42" s="302"/>
      <c r="D42" s="303"/>
      <c r="E42" s="304"/>
      <c r="F42" s="338"/>
      <c r="G42" s="305"/>
      <c r="I42" s="307"/>
    </row>
    <row r="43" spans="1:10" s="306" customFormat="1" ht="5.25" hidden="1">
      <c r="A43" s="300"/>
      <c r="B43" s="301"/>
      <c r="C43" s="302"/>
      <c r="D43" s="303"/>
      <c r="E43" s="304"/>
      <c r="F43" s="338"/>
      <c r="G43" s="305"/>
      <c r="I43" s="307"/>
    </row>
    <row r="44" spans="1:10" s="306" customFormat="1" ht="5.25" hidden="1">
      <c r="A44" s="330"/>
      <c r="B44" s="301"/>
      <c r="C44" s="302"/>
      <c r="D44" s="309"/>
      <c r="F44" s="340"/>
      <c r="G44" s="305"/>
      <c r="I44" s="307"/>
    </row>
    <row r="45" spans="1:10" s="318" customFormat="1" ht="6">
      <c r="A45" s="314"/>
      <c r="B45" s="321"/>
      <c r="C45" s="316"/>
      <c r="D45" s="322"/>
      <c r="E45" s="323"/>
      <c r="F45" s="344"/>
      <c r="G45" s="319"/>
      <c r="I45" s="320"/>
    </row>
    <row r="46" spans="1:10" ht="22.5">
      <c r="A46" s="42"/>
      <c r="B46" s="43"/>
      <c r="D46" s="44"/>
      <c r="E46" s="52" t="s">
        <v>461</v>
      </c>
      <c r="F46" s="390" t="str">
        <f>IF(mail_post="","",mail_post)</f>
        <v>456825 Челябинская область Каслинский район посёлок Вишневогорск улица Ленина дом 61</v>
      </c>
      <c r="G46" s="312"/>
    </row>
    <row r="47" spans="1:10" ht="9.75" customHeight="1">
      <c r="D47" s="32"/>
      <c r="E47" s="33"/>
      <c r="F47" s="345"/>
      <c r="G47" s="27"/>
    </row>
    <row r="48" spans="1:10" s="318" customFormat="1" ht="6">
      <c r="A48" s="314"/>
      <c r="B48" s="315"/>
      <c r="C48" s="316"/>
      <c r="D48" s="317"/>
      <c r="F48" s="346"/>
      <c r="G48" s="319"/>
      <c r="I48" s="320"/>
    </row>
    <row r="49" spans="1:9" ht="22.5">
      <c r="A49" s="42"/>
      <c r="B49" s="43"/>
      <c r="D49" s="44"/>
      <c r="E49" s="52" t="s">
        <v>368</v>
      </c>
      <c r="F49" s="389" t="str">
        <f>ruk_f &amp; " " &amp; ruk_i &amp; " " &amp; ruk_o</f>
        <v>Коньков Геннадий Николаевич</v>
      </c>
      <c r="G49" s="312"/>
    </row>
    <row r="50" spans="1:9" s="385" customFormat="1" ht="6" hidden="1">
      <c r="A50" s="454"/>
      <c r="B50" s="455"/>
      <c r="C50" s="381"/>
      <c r="D50" s="456"/>
      <c r="E50" s="457"/>
      <c r="F50" s="458"/>
      <c r="G50" s="459"/>
      <c r="I50" s="386"/>
    </row>
    <row r="51" spans="1:9" ht="19.5" hidden="1">
      <c r="A51" s="42"/>
      <c r="B51" s="43"/>
      <c r="D51" s="44"/>
      <c r="E51" s="52"/>
      <c r="F51" s="295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5"/>
      <c r="G54" s="36"/>
    </row>
    <row r="55" spans="1:9" ht="19.5" hidden="1">
      <c r="A55" s="42"/>
      <c r="B55" s="43"/>
      <c r="D55" s="44"/>
      <c r="E55" s="52"/>
      <c r="F55" s="295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0" t="s">
        <v>512</v>
      </c>
      <c r="G58" s="463"/>
    </row>
    <row r="59" spans="1:9" ht="27">
      <c r="A59" s="42"/>
      <c r="B59" s="43"/>
      <c r="D59" s="44"/>
      <c r="E59" s="461" t="s">
        <v>513</v>
      </c>
      <c r="F59" s="503" t="s">
        <v>3207</v>
      </c>
      <c r="G59" s="463"/>
    </row>
    <row r="60" spans="1:9" ht="27">
      <c r="A60" s="42"/>
      <c r="B60" s="43"/>
      <c r="D60" s="44"/>
      <c r="E60" s="461" t="s">
        <v>514</v>
      </c>
      <c r="F60" s="503" t="s">
        <v>3208</v>
      </c>
      <c r="G60" s="463"/>
    </row>
    <row r="61" spans="1:9" ht="27">
      <c r="A61" s="42"/>
      <c r="B61" s="43"/>
      <c r="D61" s="44"/>
      <c r="E61" s="461" t="s">
        <v>515</v>
      </c>
      <c r="F61" s="503" t="s">
        <v>3202</v>
      </c>
      <c r="G61" s="463"/>
    </row>
    <row r="62" spans="1:9" ht="27">
      <c r="E62" s="462" t="s">
        <v>516</v>
      </c>
      <c r="F62" s="503" t="s">
        <v>3203</v>
      </c>
      <c r="G62" s="464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7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  <dataValidation type="list" allowBlank="1" showInputMessage="1" showErrorMessage="1" errorTitle="Ошибка" error="Выберите значение из списка" prompt="Выберите значение из списка" sqref="F39">
      <formula1>kind_of_org_type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51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2549</v>
      </c>
      <c r="B1" s="6" t="s">
        <v>583</v>
      </c>
      <c r="C1" s="6" t="s">
        <v>584</v>
      </c>
      <c r="D1" s="6" t="s">
        <v>585</v>
      </c>
      <c r="E1" s="6" t="s">
        <v>586</v>
      </c>
      <c r="F1" s="6" t="s">
        <v>587</v>
      </c>
      <c r="G1" s="6" t="s">
        <v>588</v>
      </c>
      <c r="H1" s="6" t="s">
        <v>589</v>
      </c>
      <c r="I1" s="6" t="s">
        <v>590</v>
      </c>
    </row>
    <row r="2" spans="1:10">
      <c r="A2" s="6">
        <v>1</v>
      </c>
      <c r="B2" s="6" t="s">
        <v>591</v>
      </c>
      <c r="C2" s="6" t="s">
        <v>109</v>
      </c>
      <c r="D2" s="6" t="s">
        <v>592</v>
      </c>
      <c r="E2" s="6" t="s">
        <v>593</v>
      </c>
      <c r="F2" s="6" t="s">
        <v>594</v>
      </c>
      <c r="G2" s="6" t="s">
        <v>595</v>
      </c>
      <c r="H2" s="6" t="s">
        <v>596</v>
      </c>
      <c r="I2" s="6" t="s">
        <v>376</v>
      </c>
      <c r="J2" s="6" t="s">
        <v>221</v>
      </c>
    </row>
    <row r="3" spans="1:10">
      <c r="A3" s="6">
        <v>2</v>
      </c>
      <c r="B3" s="6" t="s">
        <v>591</v>
      </c>
      <c r="C3" s="6" t="s">
        <v>109</v>
      </c>
      <c r="D3" s="6" t="s">
        <v>597</v>
      </c>
      <c r="E3" s="6" t="s">
        <v>598</v>
      </c>
      <c r="F3" s="6" t="s">
        <v>594</v>
      </c>
      <c r="G3" s="6" t="s">
        <v>599</v>
      </c>
      <c r="H3" s="6" t="s">
        <v>600</v>
      </c>
      <c r="I3" s="6" t="s">
        <v>376</v>
      </c>
      <c r="J3" s="6" t="s">
        <v>221</v>
      </c>
    </row>
    <row r="4" spans="1:10">
      <c r="A4" s="6">
        <v>3</v>
      </c>
      <c r="B4" s="6" t="s">
        <v>591</v>
      </c>
      <c r="C4" s="6" t="s">
        <v>109</v>
      </c>
      <c r="D4" s="6" t="s">
        <v>601</v>
      </c>
      <c r="E4" s="6" t="s">
        <v>602</v>
      </c>
      <c r="F4" s="6" t="s">
        <v>603</v>
      </c>
      <c r="G4" s="6" t="s">
        <v>604</v>
      </c>
      <c r="H4" s="6" t="s">
        <v>376</v>
      </c>
      <c r="I4" s="6" t="s">
        <v>376</v>
      </c>
      <c r="J4" s="6" t="s">
        <v>221</v>
      </c>
    </row>
    <row r="5" spans="1:10">
      <c r="A5" s="6">
        <v>4</v>
      </c>
      <c r="B5" s="6" t="s">
        <v>591</v>
      </c>
      <c r="C5" s="6" t="s">
        <v>109</v>
      </c>
      <c r="D5" s="6" t="s">
        <v>605</v>
      </c>
      <c r="E5" s="6" t="s">
        <v>606</v>
      </c>
      <c r="F5" s="6" t="s">
        <v>607</v>
      </c>
      <c r="G5" s="6" t="s">
        <v>608</v>
      </c>
      <c r="H5" s="6" t="s">
        <v>609</v>
      </c>
      <c r="I5" s="6" t="s">
        <v>376</v>
      </c>
      <c r="J5" s="6" t="s">
        <v>221</v>
      </c>
    </row>
    <row r="6" spans="1:10">
      <c r="A6" s="6">
        <v>5</v>
      </c>
      <c r="B6" s="6" t="s">
        <v>591</v>
      </c>
      <c r="C6" s="6" t="s">
        <v>109</v>
      </c>
      <c r="D6" s="6" t="s">
        <v>610</v>
      </c>
      <c r="E6" s="6" t="s">
        <v>611</v>
      </c>
      <c r="F6" s="6" t="s">
        <v>612</v>
      </c>
      <c r="G6" s="6" t="s">
        <v>613</v>
      </c>
      <c r="H6" s="6" t="s">
        <v>376</v>
      </c>
      <c r="I6" s="6" t="s">
        <v>376</v>
      </c>
      <c r="J6" s="6" t="s">
        <v>221</v>
      </c>
    </row>
    <row r="7" spans="1:10">
      <c r="A7" s="6">
        <v>6</v>
      </c>
      <c r="B7" s="6" t="s">
        <v>591</v>
      </c>
      <c r="C7" s="6" t="s">
        <v>109</v>
      </c>
      <c r="D7" s="6" t="s">
        <v>614</v>
      </c>
      <c r="E7" s="6" t="s">
        <v>615</v>
      </c>
      <c r="F7" s="6" t="s">
        <v>616</v>
      </c>
      <c r="G7" s="6" t="s">
        <v>617</v>
      </c>
      <c r="H7" s="6" t="s">
        <v>618</v>
      </c>
      <c r="I7" s="6" t="s">
        <v>376</v>
      </c>
      <c r="J7" s="6" t="s">
        <v>221</v>
      </c>
    </row>
    <row r="8" spans="1:10">
      <c r="A8" s="6">
        <v>7</v>
      </c>
      <c r="B8" s="6" t="s">
        <v>591</v>
      </c>
      <c r="C8" s="6" t="s">
        <v>109</v>
      </c>
      <c r="D8" s="6" t="s">
        <v>619</v>
      </c>
      <c r="E8" s="6" t="s">
        <v>620</v>
      </c>
      <c r="F8" s="6" t="s">
        <v>621</v>
      </c>
      <c r="G8" s="6" t="s">
        <v>622</v>
      </c>
      <c r="H8" s="6" t="s">
        <v>376</v>
      </c>
      <c r="I8" s="6" t="s">
        <v>376</v>
      </c>
      <c r="J8" s="6" t="s">
        <v>221</v>
      </c>
    </row>
    <row r="9" spans="1:10">
      <c r="A9" s="6">
        <v>8</v>
      </c>
      <c r="B9" s="6" t="s">
        <v>591</v>
      </c>
      <c r="C9" s="6" t="s">
        <v>109</v>
      </c>
      <c r="D9" s="6" t="s">
        <v>623</v>
      </c>
      <c r="E9" s="6" t="s">
        <v>624</v>
      </c>
      <c r="F9" s="6" t="s">
        <v>625</v>
      </c>
      <c r="G9" s="6" t="s">
        <v>626</v>
      </c>
      <c r="H9" s="6" t="s">
        <v>376</v>
      </c>
      <c r="I9" s="6" t="s">
        <v>376</v>
      </c>
      <c r="J9" s="6" t="s">
        <v>221</v>
      </c>
    </row>
    <row r="10" spans="1:10">
      <c r="A10" s="6">
        <v>9</v>
      </c>
      <c r="B10" s="6" t="s">
        <v>591</v>
      </c>
      <c r="C10" s="6" t="s">
        <v>109</v>
      </c>
      <c r="D10" s="6" t="s">
        <v>627</v>
      </c>
      <c r="E10" s="6" t="s">
        <v>628</v>
      </c>
      <c r="F10" s="6" t="s">
        <v>629</v>
      </c>
      <c r="G10" s="6" t="s">
        <v>630</v>
      </c>
      <c r="H10" s="6" t="s">
        <v>631</v>
      </c>
      <c r="I10" s="6" t="s">
        <v>376</v>
      </c>
      <c r="J10" s="6" t="s">
        <v>221</v>
      </c>
    </row>
    <row r="11" spans="1:10">
      <c r="A11" s="6">
        <v>10</v>
      </c>
      <c r="B11" s="6" t="s">
        <v>591</v>
      </c>
      <c r="C11" s="6" t="s">
        <v>109</v>
      </c>
      <c r="D11" s="6" t="s">
        <v>632</v>
      </c>
      <c r="E11" s="6" t="s">
        <v>633</v>
      </c>
      <c r="F11" s="6" t="s">
        <v>634</v>
      </c>
      <c r="G11" s="6" t="s">
        <v>599</v>
      </c>
      <c r="H11" s="6" t="s">
        <v>635</v>
      </c>
      <c r="I11" s="6" t="s">
        <v>376</v>
      </c>
      <c r="J11" s="6" t="s">
        <v>221</v>
      </c>
    </row>
    <row r="12" spans="1:10">
      <c r="A12" s="6">
        <v>11</v>
      </c>
      <c r="B12" s="6" t="s">
        <v>591</v>
      </c>
      <c r="C12" s="6" t="s">
        <v>109</v>
      </c>
      <c r="D12" s="6" t="s">
        <v>636</v>
      </c>
      <c r="E12" s="6" t="s">
        <v>637</v>
      </c>
      <c r="F12" s="6" t="s">
        <v>638</v>
      </c>
      <c r="G12" s="6" t="s">
        <v>639</v>
      </c>
      <c r="H12" s="6" t="s">
        <v>376</v>
      </c>
      <c r="I12" s="6" t="s">
        <v>376</v>
      </c>
      <c r="J12" s="6" t="s">
        <v>221</v>
      </c>
    </row>
    <row r="13" spans="1:10">
      <c r="A13" s="6">
        <v>12</v>
      </c>
      <c r="B13" s="6" t="s">
        <v>591</v>
      </c>
      <c r="C13" s="6" t="s">
        <v>109</v>
      </c>
      <c r="D13" s="6" t="s">
        <v>640</v>
      </c>
      <c r="E13" s="6" t="s">
        <v>641</v>
      </c>
      <c r="F13" s="6" t="s">
        <v>642</v>
      </c>
      <c r="G13" s="6" t="s">
        <v>613</v>
      </c>
      <c r="H13" s="6" t="s">
        <v>376</v>
      </c>
      <c r="I13" s="6" t="s">
        <v>376</v>
      </c>
      <c r="J13" s="6" t="s">
        <v>221</v>
      </c>
    </row>
    <row r="14" spans="1:10">
      <c r="A14" s="6">
        <v>13</v>
      </c>
      <c r="B14" s="6" t="s">
        <v>591</v>
      </c>
      <c r="C14" s="6" t="s">
        <v>109</v>
      </c>
      <c r="D14" s="6" t="s">
        <v>643</v>
      </c>
      <c r="E14" s="6" t="s">
        <v>644</v>
      </c>
      <c r="F14" s="6" t="s">
        <v>645</v>
      </c>
      <c r="G14" s="6" t="s">
        <v>646</v>
      </c>
      <c r="H14" s="6" t="s">
        <v>376</v>
      </c>
      <c r="I14" s="6" t="s">
        <v>376</v>
      </c>
      <c r="J14" s="6" t="s">
        <v>221</v>
      </c>
    </row>
    <row r="15" spans="1:10">
      <c r="A15" s="6">
        <v>14</v>
      </c>
      <c r="B15" s="6" t="s">
        <v>591</v>
      </c>
      <c r="C15" s="6" t="s">
        <v>109</v>
      </c>
      <c r="D15" s="6" t="s">
        <v>647</v>
      </c>
      <c r="E15" s="6" t="s">
        <v>648</v>
      </c>
      <c r="F15" s="6" t="s">
        <v>649</v>
      </c>
      <c r="G15" s="6" t="s">
        <v>650</v>
      </c>
      <c r="H15" s="6" t="s">
        <v>651</v>
      </c>
      <c r="I15" s="6" t="s">
        <v>376</v>
      </c>
      <c r="J15" s="6" t="s">
        <v>221</v>
      </c>
    </row>
    <row r="16" spans="1:10">
      <c r="A16" s="6">
        <v>15</v>
      </c>
      <c r="B16" s="6" t="s">
        <v>591</v>
      </c>
      <c r="C16" s="6" t="s">
        <v>109</v>
      </c>
      <c r="D16" s="6" t="s">
        <v>652</v>
      </c>
      <c r="E16" s="6" t="s">
        <v>653</v>
      </c>
      <c r="F16" s="6" t="s">
        <v>654</v>
      </c>
      <c r="G16" s="6" t="s">
        <v>655</v>
      </c>
      <c r="H16" s="6" t="s">
        <v>656</v>
      </c>
      <c r="I16" s="6" t="s">
        <v>376</v>
      </c>
      <c r="J16" s="6" t="s">
        <v>221</v>
      </c>
    </row>
    <row r="17" spans="1:10">
      <c r="A17" s="6">
        <v>16</v>
      </c>
      <c r="B17" s="6" t="s">
        <v>591</v>
      </c>
      <c r="C17" s="6" t="s">
        <v>109</v>
      </c>
      <c r="D17" s="6" t="s">
        <v>657</v>
      </c>
      <c r="E17" s="6" t="s">
        <v>658</v>
      </c>
      <c r="F17" s="6" t="s">
        <v>659</v>
      </c>
      <c r="G17" s="6" t="s">
        <v>660</v>
      </c>
      <c r="H17" s="6" t="s">
        <v>661</v>
      </c>
      <c r="I17" s="6" t="s">
        <v>376</v>
      </c>
      <c r="J17" s="6" t="s">
        <v>221</v>
      </c>
    </row>
    <row r="18" spans="1:10">
      <c r="A18" s="6">
        <v>17</v>
      </c>
      <c r="B18" s="6" t="s">
        <v>591</v>
      </c>
      <c r="C18" s="6" t="s">
        <v>109</v>
      </c>
      <c r="D18" s="6" t="s">
        <v>662</v>
      </c>
      <c r="E18" s="6" t="s">
        <v>663</v>
      </c>
      <c r="F18" s="6" t="s">
        <v>664</v>
      </c>
      <c r="G18" s="6" t="s">
        <v>617</v>
      </c>
      <c r="H18" s="6" t="s">
        <v>665</v>
      </c>
      <c r="I18" s="6" t="s">
        <v>376</v>
      </c>
      <c r="J18" s="6" t="s">
        <v>221</v>
      </c>
    </row>
    <row r="19" spans="1:10">
      <c r="A19" s="6">
        <v>18</v>
      </c>
      <c r="B19" s="6" t="s">
        <v>591</v>
      </c>
      <c r="C19" s="6" t="s">
        <v>109</v>
      </c>
      <c r="D19" s="6" t="s">
        <v>666</v>
      </c>
      <c r="E19" s="6" t="s">
        <v>667</v>
      </c>
      <c r="F19" s="6" t="s">
        <v>668</v>
      </c>
      <c r="G19" s="6" t="s">
        <v>604</v>
      </c>
      <c r="H19" s="6" t="s">
        <v>669</v>
      </c>
      <c r="I19" s="6" t="s">
        <v>376</v>
      </c>
      <c r="J19" s="6" t="s">
        <v>221</v>
      </c>
    </row>
    <row r="20" spans="1:10">
      <c r="A20" s="6">
        <v>19</v>
      </c>
      <c r="B20" s="6" t="s">
        <v>591</v>
      </c>
      <c r="C20" s="6" t="s">
        <v>109</v>
      </c>
      <c r="D20" s="6" t="s">
        <v>670</v>
      </c>
      <c r="E20" s="6" t="s">
        <v>671</v>
      </c>
      <c r="F20" s="6" t="s">
        <v>672</v>
      </c>
      <c r="G20" s="6" t="s">
        <v>673</v>
      </c>
      <c r="H20" s="6" t="s">
        <v>376</v>
      </c>
      <c r="I20" s="6" t="s">
        <v>376</v>
      </c>
      <c r="J20" s="6" t="s">
        <v>221</v>
      </c>
    </row>
    <row r="21" spans="1:10">
      <c r="A21" s="6">
        <v>20</v>
      </c>
      <c r="B21" s="6" t="s">
        <v>591</v>
      </c>
      <c r="C21" s="6" t="s">
        <v>109</v>
      </c>
      <c r="D21" s="6" t="s">
        <v>674</v>
      </c>
      <c r="E21" s="6" t="s">
        <v>675</v>
      </c>
      <c r="F21" s="6" t="s">
        <v>672</v>
      </c>
      <c r="G21" s="6" t="s">
        <v>676</v>
      </c>
      <c r="H21" s="6" t="s">
        <v>376</v>
      </c>
      <c r="I21" s="6" t="s">
        <v>376</v>
      </c>
      <c r="J21" s="6" t="s">
        <v>221</v>
      </c>
    </row>
    <row r="22" spans="1:10">
      <c r="A22" s="6">
        <v>21</v>
      </c>
      <c r="B22" s="6" t="s">
        <v>591</v>
      </c>
      <c r="C22" s="6" t="s">
        <v>109</v>
      </c>
      <c r="D22" s="6" t="s">
        <v>677</v>
      </c>
      <c r="E22" s="6" t="s">
        <v>678</v>
      </c>
      <c r="F22" s="6" t="s">
        <v>679</v>
      </c>
      <c r="G22" s="6" t="s">
        <v>680</v>
      </c>
      <c r="H22" s="6" t="s">
        <v>681</v>
      </c>
      <c r="I22" s="6" t="s">
        <v>376</v>
      </c>
      <c r="J22" s="6" t="s">
        <v>221</v>
      </c>
    </row>
    <row r="23" spans="1:10">
      <c r="A23" s="6">
        <v>22</v>
      </c>
      <c r="B23" s="6" t="s">
        <v>591</v>
      </c>
      <c r="C23" s="6" t="s">
        <v>109</v>
      </c>
      <c r="D23" s="6" t="s">
        <v>682</v>
      </c>
      <c r="E23" s="6" t="s">
        <v>683</v>
      </c>
      <c r="F23" s="6" t="s">
        <v>684</v>
      </c>
      <c r="G23" s="6" t="s">
        <v>622</v>
      </c>
      <c r="H23" s="6" t="s">
        <v>685</v>
      </c>
      <c r="I23" s="6" t="s">
        <v>376</v>
      </c>
      <c r="J23" s="6" t="s">
        <v>221</v>
      </c>
    </row>
    <row r="24" spans="1:10">
      <c r="A24" s="6">
        <v>23</v>
      </c>
      <c r="B24" s="6" t="s">
        <v>591</v>
      </c>
      <c r="C24" s="6" t="s">
        <v>109</v>
      </c>
      <c r="D24" s="6" t="s">
        <v>686</v>
      </c>
      <c r="E24" s="6" t="s">
        <v>687</v>
      </c>
      <c r="F24" s="6" t="s">
        <v>688</v>
      </c>
      <c r="G24" s="6" t="s">
        <v>689</v>
      </c>
      <c r="H24" s="6" t="s">
        <v>376</v>
      </c>
      <c r="I24" s="6" t="s">
        <v>376</v>
      </c>
      <c r="J24" s="6" t="s">
        <v>221</v>
      </c>
    </row>
    <row r="25" spans="1:10">
      <c r="A25" s="6">
        <v>24</v>
      </c>
      <c r="B25" s="6" t="s">
        <v>591</v>
      </c>
      <c r="C25" s="6" t="s">
        <v>109</v>
      </c>
      <c r="D25" s="6" t="s">
        <v>690</v>
      </c>
      <c r="E25" s="6" t="s">
        <v>691</v>
      </c>
      <c r="F25" s="6" t="s">
        <v>692</v>
      </c>
      <c r="G25" s="6" t="s">
        <v>693</v>
      </c>
      <c r="H25" s="6" t="s">
        <v>694</v>
      </c>
      <c r="I25" s="6" t="s">
        <v>376</v>
      </c>
      <c r="J25" s="6" t="s">
        <v>221</v>
      </c>
    </row>
    <row r="26" spans="1:10">
      <c r="A26" s="6">
        <v>25</v>
      </c>
      <c r="B26" s="6" t="s">
        <v>591</v>
      </c>
      <c r="C26" s="6" t="s">
        <v>109</v>
      </c>
      <c r="D26" s="6" t="s">
        <v>695</v>
      </c>
      <c r="E26" s="6" t="s">
        <v>696</v>
      </c>
      <c r="F26" s="6" t="s">
        <v>697</v>
      </c>
      <c r="G26" s="6" t="s">
        <v>698</v>
      </c>
      <c r="H26" s="6" t="s">
        <v>376</v>
      </c>
      <c r="I26" s="6" t="s">
        <v>376</v>
      </c>
      <c r="J26" s="6" t="s">
        <v>221</v>
      </c>
    </row>
    <row r="27" spans="1:10">
      <c r="A27" s="6">
        <v>26</v>
      </c>
      <c r="B27" s="6" t="s">
        <v>591</v>
      </c>
      <c r="C27" s="6" t="s">
        <v>109</v>
      </c>
      <c r="D27" s="6" t="s">
        <v>699</v>
      </c>
      <c r="E27" s="6" t="s">
        <v>700</v>
      </c>
      <c r="F27" s="6" t="s">
        <v>701</v>
      </c>
      <c r="G27" s="6" t="s">
        <v>660</v>
      </c>
      <c r="H27" s="6" t="s">
        <v>702</v>
      </c>
      <c r="I27" s="6" t="s">
        <v>376</v>
      </c>
      <c r="J27" s="6" t="s">
        <v>221</v>
      </c>
    </row>
    <row r="28" spans="1:10">
      <c r="A28" s="6">
        <v>27</v>
      </c>
      <c r="B28" s="6" t="s">
        <v>591</v>
      </c>
      <c r="C28" s="6" t="s">
        <v>109</v>
      </c>
      <c r="D28" s="6" t="s">
        <v>703</v>
      </c>
      <c r="E28" s="6" t="s">
        <v>704</v>
      </c>
      <c r="F28" s="6" t="s">
        <v>705</v>
      </c>
      <c r="G28" s="6" t="s">
        <v>613</v>
      </c>
      <c r="H28" s="6" t="s">
        <v>706</v>
      </c>
      <c r="I28" s="6" t="s">
        <v>376</v>
      </c>
      <c r="J28" s="6" t="s">
        <v>221</v>
      </c>
    </row>
    <row r="29" spans="1:10">
      <c r="A29" s="6">
        <v>28</v>
      </c>
      <c r="B29" s="6" t="s">
        <v>591</v>
      </c>
      <c r="C29" s="6" t="s">
        <v>109</v>
      </c>
      <c r="D29" s="6" t="s">
        <v>707</v>
      </c>
      <c r="E29" s="6" t="s">
        <v>708</v>
      </c>
      <c r="F29" s="6" t="s">
        <v>709</v>
      </c>
      <c r="G29" s="6" t="s">
        <v>710</v>
      </c>
      <c r="H29" s="6" t="s">
        <v>711</v>
      </c>
      <c r="I29" s="6" t="s">
        <v>376</v>
      </c>
      <c r="J29" s="6" t="s">
        <v>221</v>
      </c>
    </row>
    <row r="30" spans="1:10">
      <c r="A30" s="6">
        <v>29</v>
      </c>
      <c r="B30" s="6" t="s">
        <v>591</v>
      </c>
      <c r="C30" s="6" t="s">
        <v>109</v>
      </c>
      <c r="D30" s="6" t="s">
        <v>712</v>
      </c>
      <c r="E30" s="6" t="s">
        <v>713</v>
      </c>
      <c r="F30" s="6" t="s">
        <v>714</v>
      </c>
      <c r="G30" s="6" t="s">
        <v>715</v>
      </c>
      <c r="H30" s="6" t="s">
        <v>716</v>
      </c>
      <c r="I30" s="6" t="s">
        <v>376</v>
      </c>
      <c r="J30" s="6" t="s">
        <v>221</v>
      </c>
    </row>
    <row r="31" spans="1:10">
      <c r="A31" s="6">
        <v>30</v>
      </c>
      <c r="B31" s="6" t="s">
        <v>591</v>
      </c>
      <c r="C31" s="6" t="s">
        <v>109</v>
      </c>
      <c r="D31" s="6" t="s">
        <v>717</v>
      </c>
      <c r="E31" s="6" t="s">
        <v>718</v>
      </c>
      <c r="F31" s="6" t="s">
        <v>645</v>
      </c>
      <c r="G31" s="6" t="s">
        <v>660</v>
      </c>
      <c r="H31" s="6" t="s">
        <v>376</v>
      </c>
      <c r="I31" s="6" t="s">
        <v>376</v>
      </c>
      <c r="J31" s="6" t="s">
        <v>221</v>
      </c>
    </row>
    <row r="32" spans="1:10">
      <c r="A32" s="6">
        <v>31</v>
      </c>
      <c r="B32" s="6" t="s">
        <v>591</v>
      </c>
      <c r="C32" s="6" t="s">
        <v>109</v>
      </c>
      <c r="D32" s="6" t="s">
        <v>719</v>
      </c>
      <c r="E32" s="6" t="s">
        <v>720</v>
      </c>
      <c r="F32" s="6" t="s">
        <v>721</v>
      </c>
      <c r="G32" s="6" t="s">
        <v>608</v>
      </c>
      <c r="H32" s="6" t="s">
        <v>722</v>
      </c>
      <c r="I32" s="6" t="s">
        <v>376</v>
      </c>
      <c r="J32" s="6" t="s">
        <v>221</v>
      </c>
    </row>
    <row r="33" spans="1:10">
      <c r="A33" s="6">
        <v>32</v>
      </c>
      <c r="B33" s="6" t="s">
        <v>591</v>
      </c>
      <c r="C33" s="6" t="s">
        <v>109</v>
      </c>
      <c r="D33" s="6" t="s">
        <v>723</v>
      </c>
      <c r="E33" s="6" t="s">
        <v>724</v>
      </c>
      <c r="F33" s="6" t="s">
        <v>725</v>
      </c>
      <c r="G33" s="6" t="s">
        <v>726</v>
      </c>
      <c r="H33" s="6" t="s">
        <v>727</v>
      </c>
      <c r="I33" s="6" t="s">
        <v>376</v>
      </c>
      <c r="J33" s="6" t="s">
        <v>221</v>
      </c>
    </row>
    <row r="34" spans="1:10">
      <c r="A34" s="6">
        <v>33</v>
      </c>
      <c r="B34" s="6" t="s">
        <v>591</v>
      </c>
      <c r="C34" s="6" t="s">
        <v>109</v>
      </c>
      <c r="D34" s="6" t="s">
        <v>728</v>
      </c>
      <c r="E34" s="6" t="s">
        <v>729</v>
      </c>
      <c r="F34" s="6" t="s">
        <v>730</v>
      </c>
      <c r="G34" s="6" t="s">
        <v>731</v>
      </c>
      <c r="H34" s="6" t="s">
        <v>732</v>
      </c>
      <c r="I34" s="6" t="s">
        <v>376</v>
      </c>
      <c r="J34" s="6" t="s">
        <v>221</v>
      </c>
    </row>
    <row r="35" spans="1:10">
      <c r="A35" s="6">
        <v>34</v>
      </c>
      <c r="B35" s="6" t="s">
        <v>591</v>
      </c>
      <c r="C35" s="6" t="s">
        <v>109</v>
      </c>
      <c r="D35" s="6" t="s">
        <v>733</v>
      </c>
      <c r="E35" s="6" t="s">
        <v>734</v>
      </c>
      <c r="F35" s="6" t="s">
        <v>735</v>
      </c>
      <c r="G35" s="6" t="s">
        <v>736</v>
      </c>
      <c r="H35" s="6" t="s">
        <v>737</v>
      </c>
      <c r="I35" s="6" t="s">
        <v>376</v>
      </c>
      <c r="J35" s="6" t="s">
        <v>221</v>
      </c>
    </row>
    <row r="36" spans="1:10">
      <c r="A36" s="6">
        <v>35</v>
      </c>
      <c r="B36" s="6" t="s">
        <v>591</v>
      </c>
      <c r="C36" s="6" t="s">
        <v>109</v>
      </c>
      <c r="D36" s="6" t="s">
        <v>738</v>
      </c>
      <c r="E36" s="6" t="s">
        <v>739</v>
      </c>
      <c r="F36" s="6" t="s">
        <v>740</v>
      </c>
      <c r="G36" s="6" t="s">
        <v>726</v>
      </c>
      <c r="H36" s="6" t="s">
        <v>376</v>
      </c>
      <c r="I36" s="6" t="s">
        <v>376</v>
      </c>
      <c r="J36" s="6" t="s">
        <v>221</v>
      </c>
    </row>
    <row r="37" spans="1:10">
      <c r="A37" s="6">
        <v>36</v>
      </c>
      <c r="B37" s="6" t="s">
        <v>591</v>
      </c>
      <c r="C37" s="6" t="s">
        <v>109</v>
      </c>
      <c r="D37" s="6" t="s">
        <v>741</v>
      </c>
      <c r="E37" s="6" t="s">
        <v>742</v>
      </c>
      <c r="F37" s="6" t="s">
        <v>743</v>
      </c>
      <c r="G37" s="6" t="s">
        <v>710</v>
      </c>
      <c r="H37" s="6" t="s">
        <v>744</v>
      </c>
      <c r="I37" s="6" t="s">
        <v>376</v>
      </c>
      <c r="J37" s="6" t="s">
        <v>221</v>
      </c>
    </row>
    <row r="38" spans="1:10">
      <c r="A38" s="6">
        <v>37</v>
      </c>
      <c r="B38" s="6" t="s">
        <v>591</v>
      </c>
      <c r="C38" s="6" t="s">
        <v>109</v>
      </c>
      <c r="D38" s="6" t="s">
        <v>745</v>
      </c>
      <c r="E38" s="6" t="s">
        <v>746</v>
      </c>
      <c r="F38" s="6" t="s">
        <v>747</v>
      </c>
      <c r="G38" s="6" t="s">
        <v>748</v>
      </c>
      <c r="H38" s="6" t="s">
        <v>749</v>
      </c>
      <c r="I38" s="6" t="s">
        <v>376</v>
      </c>
      <c r="J38" s="6" t="s">
        <v>221</v>
      </c>
    </row>
    <row r="39" spans="1:10">
      <c r="A39" s="6">
        <v>38</v>
      </c>
      <c r="B39" s="6" t="s">
        <v>591</v>
      </c>
      <c r="C39" s="6" t="s">
        <v>109</v>
      </c>
      <c r="D39" s="6" t="s">
        <v>750</v>
      </c>
      <c r="E39" s="6" t="s">
        <v>751</v>
      </c>
      <c r="F39" s="6" t="s">
        <v>752</v>
      </c>
      <c r="G39" s="6" t="s">
        <v>753</v>
      </c>
      <c r="H39" s="6" t="s">
        <v>376</v>
      </c>
      <c r="I39" s="6" t="s">
        <v>376</v>
      </c>
      <c r="J39" s="6" t="s">
        <v>221</v>
      </c>
    </row>
    <row r="40" spans="1:10">
      <c r="A40" s="6">
        <v>39</v>
      </c>
      <c r="B40" s="6" t="s">
        <v>591</v>
      </c>
      <c r="C40" s="6" t="s">
        <v>109</v>
      </c>
      <c r="D40" s="6" t="s">
        <v>754</v>
      </c>
      <c r="E40" s="6" t="s">
        <v>755</v>
      </c>
      <c r="F40" s="6" t="s">
        <v>756</v>
      </c>
      <c r="G40" s="6" t="s">
        <v>757</v>
      </c>
      <c r="H40" s="6" t="s">
        <v>758</v>
      </c>
      <c r="I40" s="6" t="s">
        <v>376</v>
      </c>
      <c r="J40" s="6" t="s">
        <v>221</v>
      </c>
    </row>
    <row r="41" spans="1:10">
      <c r="A41" s="6">
        <v>40</v>
      </c>
      <c r="B41" s="6" t="s">
        <v>591</v>
      </c>
      <c r="C41" s="6" t="s">
        <v>109</v>
      </c>
      <c r="D41" s="6" t="s">
        <v>759</v>
      </c>
      <c r="E41" s="6" t="s">
        <v>760</v>
      </c>
      <c r="F41" s="6" t="s">
        <v>761</v>
      </c>
      <c r="G41" s="6" t="s">
        <v>762</v>
      </c>
      <c r="H41" s="6" t="s">
        <v>758</v>
      </c>
      <c r="I41" s="6" t="s">
        <v>376</v>
      </c>
      <c r="J41" s="6" t="s">
        <v>221</v>
      </c>
    </row>
    <row r="42" spans="1:10">
      <c r="A42" s="6">
        <v>41</v>
      </c>
      <c r="B42" s="6" t="s">
        <v>591</v>
      </c>
      <c r="C42" s="6" t="s">
        <v>109</v>
      </c>
      <c r="D42" s="6" t="s">
        <v>763</v>
      </c>
      <c r="E42" s="6" t="s">
        <v>764</v>
      </c>
      <c r="F42" s="6" t="s">
        <v>594</v>
      </c>
      <c r="G42" s="6" t="s">
        <v>765</v>
      </c>
      <c r="H42" s="6" t="s">
        <v>600</v>
      </c>
      <c r="I42" s="6" t="s">
        <v>766</v>
      </c>
      <c r="J42" s="6" t="s">
        <v>221</v>
      </c>
    </row>
    <row r="43" spans="1:10">
      <c r="A43" s="6">
        <v>42</v>
      </c>
      <c r="B43" s="6" t="s">
        <v>591</v>
      </c>
      <c r="C43" s="6" t="s">
        <v>109</v>
      </c>
      <c r="D43" s="6" t="s">
        <v>767</v>
      </c>
      <c r="E43" s="6" t="s">
        <v>768</v>
      </c>
      <c r="F43" s="6" t="s">
        <v>769</v>
      </c>
      <c r="G43" s="6" t="s">
        <v>770</v>
      </c>
      <c r="H43" s="6" t="s">
        <v>771</v>
      </c>
      <c r="I43" s="6" t="s">
        <v>772</v>
      </c>
      <c r="J43" s="6" t="s">
        <v>221</v>
      </c>
    </row>
    <row r="44" spans="1:10">
      <c r="A44" s="6">
        <v>43</v>
      </c>
      <c r="B44" s="6" t="s">
        <v>591</v>
      </c>
      <c r="C44" s="6" t="s">
        <v>109</v>
      </c>
      <c r="D44" s="6" t="s">
        <v>773</v>
      </c>
      <c r="E44" s="6" t="s">
        <v>774</v>
      </c>
      <c r="F44" s="6" t="s">
        <v>775</v>
      </c>
      <c r="G44" s="6" t="s">
        <v>776</v>
      </c>
      <c r="H44" s="6" t="s">
        <v>777</v>
      </c>
      <c r="I44" s="6" t="s">
        <v>376</v>
      </c>
      <c r="J44" s="6" t="s">
        <v>221</v>
      </c>
    </row>
    <row r="45" spans="1:10">
      <c r="A45" s="6">
        <v>44</v>
      </c>
      <c r="B45" s="6" t="s">
        <v>591</v>
      </c>
      <c r="C45" s="6" t="s">
        <v>109</v>
      </c>
      <c r="D45" s="6" t="s">
        <v>778</v>
      </c>
      <c r="E45" s="6" t="s">
        <v>779</v>
      </c>
      <c r="F45" s="6" t="s">
        <v>780</v>
      </c>
      <c r="G45" s="6" t="s">
        <v>781</v>
      </c>
      <c r="H45" s="6" t="s">
        <v>376</v>
      </c>
      <c r="I45" s="6" t="s">
        <v>782</v>
      </c>
      <c r="J45" s="6" t="s">
        <v>221</v>
      </c>
    </row>
    <row r="46" spans="1:10">
      <c r="A46" s="6">
        <v>45</v>
      </c>
      <c r="B46" s="6" t="s">
        <v>591</v>
      </c>
      <c r="C46" s="6" t="s">
        <v>109</v>
      </c>
      <c r="D46" s="6" t="s">
        <v>783</v>
      </c>
      <c r="E46" s="6" t="s">
        <v>784</v>
      </c>
      <c r="F46" s="6" t="s">
        <v>785</v>
      </c>
      <c r="G46" s="6" t="s">
        <v>786</v>
      </c>
      <c r="H46" s="6" t="s">
        <v>787</v>
      </c>
      <c r="I46" s="6" t="s">
        <v>376</v>
      </c>
      <c r="J46" s="6" t="s">
        <v>221</v>
      </c>
    </row>
    <row r="47" spans="1:10">
      <c r="A47" s="6">
        <v>46</v>
      </c>
      <c r="B47" s="6" t="s">
        <v>591</v>
      </c>
      <c r="C47" s="6" t="s">
        <v>109</v>
      </c>
      <c r="D47" s="6" t="s">
        <v>788</v>
      </c>
      <c r="E47" s="6" t="s">
        <v>789</v>
      </c>
      <c r="F47" s="6" t="s">
        <v>790</v>
      </c>
      <c r="G47" s="6" t="s">
        <v>791</v>
      </c>
      <c r="H47" s="6" t="s">
        <v>792</v>
      </c>
      <c r="I47" s="6" t="s">
        <v>793</v>
      </c>
      <c r="J47" s="6" t="s">
        <v>221</v>
      </c>
    </row>
    <row r="48" spans="1:10">
      <c r="A48" s="6">
        <v>47</v>
      </c>
      <c r="B48" s="6" t="s">
        <v>591</v>
      </c>
      <c r="C48" s="6" t="s">
        <v>109</v>
      </c>
      <c r="D48" s="6" t="s">
        <v>794</v>
      </c>
      <c r="E48" s="6" t="s">
        <v>795</v>
      </c>
      <c r="F48" s="6" t="s">
        <v>796</v>
      </c>
      <c r="G48" s="6" t="s">
        <v>781</v>
      </c>
      <c r="H48" s="6" t="s">
        <v>797</v>
      </c>
      <c r="I48" s="6" t="s">
        <v>798</v>
      </c>
      <c r="J48" s="6" t="s">
        <v>221</v>
      </c>
    </row>
    <row r="49" spans="1:10">
      <c r="A49" s="6">
        <v>48</v>
      </c>
      <c r="B49" s="6" t="s">
        <v>591</v>
      </c>
      <c r="C49" s="6" t="s">
        <v>109</v>
      </c>
      <c r="D49" s="6" t="s">
        <v>799</v>
      </c>
      <c r="E49" s="6" t="s">
        <v>800</v>
      </c>
      <c r="F49" s="6" t="s">
        <v>801</v>
      </c>
      <c r="G49" s="6" t="s">
        <v>613</v>
      </c>
      <c r="H49" s="6" t="s">
        <v>802</v>
      </c>
      <c r="I49" s="6" t="s">
        <v>803</v>
      </c>
      <c r="J49" s="6" t="s">
        <v>221</v>
      </c>
    </row>
    <row r="50" spans="1:10">
      <c r="A50" s="6">
        <v>49</v>
      </c>
      <c r="B50" s="6" t="s">
        <v>591</v>
      </c>
      <c r="C50" s="6" t="s">
        <v>109</v>
      </c>
      <c r="D50" s="6" t="s">
        <v>804</v>
      </c>
      <c r="E50" s="6" t="s">
        <v>805</v>
      </c>
      <c r="F50" s="6" t="s">
        <v>806</v>
      </c>
      <c r="G50" s="6" t="s">
        <v>807</v>
      </c>
      <c r="H50" s="6" t="s">
        <v>808</v>
      </c>
      <c r="I50" s="6" t="s">
        <v>376</v>
      </c>
      <c r="J50" s="6" t="s">
        <v>221</v>
      </c>
    </row>
    <row r="51" spans="1:10">
      <c r="A51" s="6">
        <v>50</v>
      </c>
      <c r="B51" s="6" t="s">
        <v>591</v>
      </c>
      <c r="C51" s="6" t="s">
        <v>109</v>
      </c>
      <c r="D51" s="6" t="s">
        <v>809</v>
      </c>
      <c r="E51" s="6" t="s">
        <v>810</v>
      </c>
      <c r="F51" s="6" t="s">
        <v>811</v>
      </c>
      <c r="G51" s="6" t="s">
        <v>812</v>
      </c>
      <c r="H51" s="6" t="s">
        <v>813</v>
      </c>
      <c r="I51" s="6" t="s">
        <v>376</v>
      </c>
      <c r="J51" s="6" t="s">
        <v>221</v>
      </c>
    </row>
    <row r="52" spans="1:10">
      <c r="A52" s="6">
        <v>51</v>
      </c>
      <c r="B52" s="6" t="s">
        <v>591</v>
      </c>
      <c r="C52" s="6" t="s">
        <v>109</v>
      </c>
      <c r="D52" s="6" t="s">
        <v>814</v>
      </c>
      <c r="E52" s="6" t="s">
        <v>815</v>
      </c>
      <c r="F52" s="6" t="s">
        <v>816</v>
      </c>
      <c r="G52" s="6" t="s">
        <v>608</v>
      </c>
      <c r="H52" s="6" t="s">
        <v>376</v>
      </c>
      <c r="I52" s="6" t="s">
        <v>782</v>
      </c>
      <c r="J52" s="6" t="s">
        <v>221</v>
      </c>
    </row>
    <row r="53" spans="1:10">
      <c r="A53" s="6">
        <v>52</v>
      </c>
      <c r="B53" s="6" t="s">
        <v>591</v>
      </c>
      <c r="C53" s="6" t="s">
        <v>109</v>
      </c>
      <c r="D53" s="6" t="s">
        <v>817</v>
      </c>
      <c r="E53" s="6" t="s">
        <v>818</v>
      </c>
      <c r="F53" s="6" t="s">
        <v>819</v>
      </c>
      <c r="G53" s="6" t="s">
        <v>660</v>
      </c>
      <c r="H53" s="6" t="s">
        <v>820</v>
      </c>
      <c r="I53" s="6" t="s">
        <v>376</v>
      </c>
      <c r="J53" s="6" t="s">
        <v>221</v>
      </c>
    </row>
    <row r="54" spans="1:10">
      <c r="A54" s="6">
        <v>53</v>
      </c>
      <c r="B54" s="6" t="s">
        <v>591</v>
      </c>
      <c r="C54" s="6" t="s">
        <v>109</v>
      </c>
      <c r="D54" s="6" t="s">
        <v>821</v>
      </c>
      <c r="E54" s="6" t="s">
        <v>822</v>
      </c>
      <c r="F54" s="6" t="s">
        <v>823</v>
      </c>
      <c r="G54" s="6" t="s">
        <v>824</v>
      </c>
      <c r="H54" s="6" t="s">
        <v>825</v>
      </c>
      <c r="I54" s="6" t="s">
        <v>376</v>
      </c>
      <c r="J54" s="6" t="s">
        <v>221</v>
      </c>
    </row>
    <row r="55" spans="1:10">
      <c r="A55" s="6">
        <v>54</v>
      </c>
      <c r="B55" s="6" t="s">
        <v>591</v>
      </c>
      <c r="C55" s="6" t="s">
        <v>109</v>
      </c>
      <c r="D55" s="6" t="s">
        <v>826</v>
      </c>
      <c r="E55" s="6" t="s">
        <v>827</v>
      </c>
      <c r="F55" s="6" t="s">
        <v>828</v>
      </c>
      <c r="G55" s="6" t="s">
        <v>829</v>
      </c>
      <c r="H55" s="6" t="s">
        <v>830</v>
      </c>
      <c r="I55" s="6" t="s">
        <v>376</v>
      </c>
      <c r="J55" s="6" t="s">
        <v>221</v>
      </c>
    </row>
    <row r="56" spans="1:10">
      <c r="A56" s="6">
        <v>55</v>
      </c>
      <c r="B56" s="6" t="s">
        <v>591</v>
      </c>
      <c r="C56" s="6" t="s">
        <v>109</v>
      </c>
      <c r="D56" s="6" t="s">
        <v>831</v>
      </c>
      <c r="E56" s="6" t="s">
        <v>832</v>
      </c>
      <c r="F56" s="6" t="s">
        <v>833</v>
      </c>
      <c r="G56" s="6" t="s">
        <v>608</v>
      </c>
      <c r="H56" s="6" t="s">
        <v>834</v>
      </c>
      <c r="I56" s="6" t="s">
        <v>782</v>
      </c>
      <c r="J56" s="6" t="s">
        <v>221</v>
      </c>
    </row>
    <row r="57" spans="1:10">
      <c r="A57" s="6">
        <v>56</v>
      </c>
      <c r="B57" s="6" t="s">
        <v>591</v>
      </c>
      <c r="C57" s="6" t="s">
        <v>109</v>
      </c>
      <c r="D57" s="6" t="s">
        <v>835</v>
      </c>
      <c r="E57" s="6" t="s">
        <v>836</v>
      </c>
      <c r="F57" s="6" t="s">
        <v>837</v>
      </c>
      <c r="G57" s="6" t="s">
        <v>646</v>
      </c>
      <c r="H57" s="6" t="s">
        <v>376</v>
      </c>
      <c r="I57" s="6" t="s">
        <v>376</v>
      </c>
      <c r="J57" s="6" t="s">
        <v>221</v>
      </c>
    </row>
    <row r="58" spans="1:10">
      <c r="A58" s="6">
        <v>57</v>
      </c>
      <c r="B58" s="6" t="s">
        <v>591</v>
      </c>
      <c r="C58" s="6" t="s">
        <v>109</v>
      </c>
      <c r="D58" s="6" t="s">
        <v>838</v>
      </c>
      <c r="E58" s="6" t="s">
        <v>839</v>
      </c>
      <c r="F58" s="6" t="s">
        <v>840</v>
      </c>
      <c r="G58" s="6" t="s">
        <v>613</v>
      </c>
      <c r="H58" s="6" t="s">
        <v>841</v>
      </c>
      <c r="I58" s="6" t="s">
        <v>376</v>
      </c>
      <c r="J58" s="6" t="s">
        <v>221</v>
      </c>
    </row>
    <row r="59" spans="1:10">
      <c r="A59" s="6">
        <v>58</v>
      </c>
      <c r="B59" s="6" t="s">
        <v>591</v>
      </c>
      <c r="C59" s="6" t="s">
        <v>109</v>
      </c>
      <c r="D59" s="6" t="s">
        <v>842</v>
      </c>
      <c r="E59" s="6" t="s">
        <v>843</v>
      </c>
      <c r="F59" s="6" t="s">
        <v>844</v>
      </c>
      <c r="G59" s="6" t="s">
        <v>622</v>
      </c>
      <c r="H59" s="6" t="s">
        <v>376</v>
      </c>
      <c r="I59" s="6" t="s">
        <v>782</v>
      </c>
      <c r="J59" s="6" t="s">
        <v>221</v>
      </c>
    </row>
    <row r="60" spans="1:10">
      <c r="A60" s="6">
        <v>59</v>
      </c>
      <c r="B60" s="6" t="s">
        <v>591</v>
      </c>
      <c r="C60" s="6" t="s">
        <v>109</v>
      </c>
      <c r="D60" s="6" t="s">
        <v>845</v>
      </c>
      <c r="E60" s="6" t="s">
        <v>846</v>
      </c>
      <c r="F60" s="6" t="s">
        <v>847</v>
      </c>
      <c r="G60" s="6" t="s">
        <v>848</v>
      </c>
      <c r="H60" s="6" t="s">
        <v>849</v>
      </c>
      <c r="I60" s="6" t="s">
        <v>376</v>
      </c>
      <c r="J60" s="6" t="s">
        <v>221</v>
      </c>
    </row>
    <row r="61" spans="1:10">
      <c r="A61" s="6">
        <v>60</v>
      </c>
      <c r="B61" s="6" t="s">
        <v>591</v>
      </c>
      <c r="C61" s="6" t="s">
        <v>109</v>
      </c>
      <c r="D61" s="6" t="s">
        <v>850</v>
      </c>
      <c r="E61" s="6" t="s">
        <v>851</v>
      </c>
      <c r="F61" s="6" t="s">
        <v>852</v>
      </c>
      <c r="G61" s="6" t="s">
        <v>786</v>
      </c>
      <c r="H61" s="6" t="s">
        <v>376</v>
      </c>
      <c r="I61" s="6" t="s">
        <v>853</v>
      </c>
      <c r="J61" s="6" t="s">
        <v>221</v>
      </c>
    </row>
    <row r="62" spans="1:10">
      <c r="A62" s="6">
        <v>61</v>
      </c>
      <c r="B62" s="6" t="s">
        <v>591</v>
      </c>
      <c r="C62" s="6" t="s">
        <v>109</v>
      </c>
      <c r="D62" s="6" t="s">
        <v>854</v>
      </c>
      <c r="E62" s="6" t="s">
        <v>855</v>
      </c>
      <c r="F62" s="6" t="s">
        <v>856</v>
      </c>
      <c r="G62" s="6" t="s">
        <v>857</v>
      </c>
      <c r="H62" s="6" t="s">
        <v>858</v>
      </c>
      <c r="I62" s="6" t="s">
        <v>376</v>
      </c>
      <c r="J62" s="6" t="s">
        <v>221</v>
      </c>
    </row>
    <row r="63" spans="1:10">
      <c r="A63" s="6">
        <v>62</v>
      </c>
      <c r="B63" s="6" t="s">
        <v>591</v>
      </c>
      <c r="C63" s="6" t="s">
        <v>109</v>
      </c>
      <c r="D63" s="6" t="s">
        <v>859</v>
      </c>
      <c r="E63" s="6" t="s">
        <v>860</v>
      </c>
      <c r="F63" s="6" t="s">
        <v>861</v>
      </c>
      <c r="G63" s="6" t="s">
        <v>862</v>
      </c>
      <c r="H63" s="6" t="s">
        <v>863</v>
      </c>
      <c r="I63" s="6" t="s">
        <v>376</v>
      </c>
      <c r="J63" s="6" t="s">
        <v>221</v>
      </c>
    </row>
    <row r="64" spans="1:10">
      <c r="A64" s="6">
        <v>63</v>
      </c>
      <c r="B64" s="6" t="s">
        <v>591</v>
      </c>
      <c r="C64" s="6" t="s">
        <v>109</v>
      </c>
      <c r="D64" s="6" t="s">
        <v>864</v>
      </c>
      <c r="E64" s="6" t="s">
        <v>865</v>
      </c>
      <c r="F64" s="6" t="s">
        <v>866</v>
      </c>
      <c r="G64" s="6" t="s">
        <v>344</v>
      </c>
      <c r="H64" s="6" t="s">
        <v>376</v>
      </c>
      <c r="I64" s="6" t="s">
        <v>376</v>
      </c>
      <c r="J64" s="6" t="s">
        <v>221</v>
      </c>
    </row>
    <row r="65" spans="1:10">
      <c r="A65" s="6">
        <v>64</v>
      </c>
      <c r="B65" s="6" t="s">
        <v>591</v>
      </c>
      <c r="C65" s="6" t="s">
        <v>109</v>
      </c>
      <c r="D65" s="6" t="s">
        <v>867</v>
      </c>
      <c r="E65" s="6" t="s">
        <v>868</v>
      </c>
      <c r="F65" s="6" t="s">
        <v>869</v>
      </c>
      <c r="G65" s="6" t="s">
        <v>599</v>
      </c>
      <c r="H65" s="6" t="s">
        <v>870</v>
      </c>
      <c r="I65" s="6" t="s">
        <v>782</v>
      </c>
      <c r="J65" s="6" t="s">
        <v>221</v>
      </c>
    </row>
    <row r="66" spans="1:10">
      <c r="A66" s="6">
        <v>65</v>
      </c>
      <c r="B66" s="6" t="s">
        <v>591</v>
      </c>
      <c r="C66" s="6" t="s">
        <v>109</v>
      </c>
      <c r="D66" s="6" t="s">
        <v>871</v>
      </c>
      <c r="E66" s="6" t="s">
        <v>872</v>
      </c>
      <c r="F66" s="6" t="s">
        <v>873</v>
      </c>
      <c r="G66" s="6" t="s">
        <v>710</v>
      </c>
      <c r="H66" s="6" t="s">
        <v>376</v>
      </c>
      <c r="I66" s="6" t="s">
        <v>376</v>
      </c>
      <c r="J66" s="6" t="s">
        <v>221</v>
      </c>
    </row>
    <row r="67" spans="1:10">
      <c r="A67" s="6">
        <v>66</v>
      </c>
      <c r="B67" s="6" t="s">
        <v>591</v>
      </c>
      <c r="C67" s="6" t="s">
        <v>109</v>
      </c>
      <c r="D67" s="6" t="s">
        <v>874</v>
      </c>
      <c r="E67" s="6" t="s">
        <v>875</v>
      </c>
      <c r="F67" s="6" t="s">
        <v>876</v>
      </c>
      <c r="G67" s="6" t="s">
        <v>877</v>
      </c>
      <c r="H67" s="6" t="s">
        <v>878</v>
      </c>
      <c r="I67" s="6" t="s">
        <v>376</v>
      </c>
      <c r="J67" s="6" t="s">
        <v>221</v>
      </c>
    </row>
    <row r="68" spans="1:10">
      <c r="A68" s="6">
        <v>67</v>
      </c>
      <c r="B68" s="6" t="s">
        <v>591</v>
      </c>
      <c r="C68" s="6" t="s">
        <v>109</v>
      </c>
      <c r="D68" s="6" t="s">
        <v>879</v>
      </c>
      <c r="E68" s="6" t="s">
        <v>880</v>
      </c>
      <c r="F68" s="6" t="s">
        <v>881</v>
      </c>
      <c r="G68" s="6" t="s">
        <v>882</v>
      </c>
      <c r="H68" s="6" t="s">
        <v>883</v>
      </c>
      <c r="I68" s="6" t="s">
        <v>376</v>
      </c>
      <c r="J68" s="6" t="s">
        <v>221</v>
      </c>
    </row>
    <row r="69" spans="1:10">
      <c r="A69" s="6">
        <v>68</v>
      </c>
      <c r="B69" s="6" t="s">
        <v>591</v>
      </c>
      <c r="C69" s="6" t="s">
        <v>109</v>
      </c>
      <c r="D69" s="6" t="s">
        <v>884</v>
      </c>
      <c r="E69" s="6" t="s">
        <v>885</v>
      </c>
      <c r="F69" s="6" t="s">
        <v>886</v>
      </c>
      <c r="G69" s="6" t="s">
        <v>887</v>
      </c>
      <c r="H69" s="6" t="s">
        <v>888</v>
      </c>
      <c r="I69" s="6" t="s">
        <v>376</v>
      </c>
      <c r="J69" s="6" t="s">
        <v>221</v>
      </c>
    </row>
    <row r="70" spans="1:10">
      <c r="A70" s="6">
        <v>69</v>
      </c>
      <c r="B70" s="6" t="s">
        <v>591</v>
      </c>
      <c r="C70" s="6" t="s">
        <v>109</v>
      </c>
      <c r="D70" s="6" t="s">
        <v>889</v>
      </c>
      <c r="E70" s="6" t="s">
        <v>890</v>
      </c>
      <c r="F70" s="6" t="s">
        <v>891</v>
      </c>
      <c r="G70" s="6" t="s">
        <v>892</v>
      </c>
      <c r="H70" s="6" t="s">
        <v>888</v>
      </c>
      <c r="I70" s="6" t="s">
        <v>893</v>
      </c>
      <c r="J70" s="6" t="s">
        <v>221</v>
      </c>
    </row>
    <row r="71" spans="1:10">
      <c r="A71" s="6">
        <v>70</v>
      </c>
      <c r="B71" s="6" t="s">
        <v>591</v>
      </c>
      <c r="C71" s="6" t="s">
        <v>109</v>
      </c>
      <c r="D71" s="6" t="s">
        <v>894</v>
      </c>
      <c r="E71" s="6" t="s">
        <v>895</v>
      </c>
      <c r="F71" s="6" t="s">
        <v>896</v>
      </c>
      <c r="G71" s="6" t="s">
        <v>897</v>
      </c>
      <c r="H71" s="6" t="s">
        <v>376</v>
      </c>
      <c r="I71" s="6" t="s">
        <v>376</v>
      </c>
      <c r="J71" s="6" t="s">
        <v>221</v>
      </c>
    </row>
    <row r="72" spans="1:10">
      <c r="A72" s="6">
        <v>71</v>
      </c>
      <c r="B72" s="6" t="s">
        <v>591</v>
      </c>
      <c r="C72" s="6" t="s">
        <v>109</v>
      </c>
      <c r="D72" s="6" t="s">
        <v>898</v>
      </c>
      <c r="E72" s="6" t="s">
        <v>899</v>
      </c>
      <c r="F72" s="6" t="s">
        <v>900</v>
      </c>
      <c r="G72" s="6" t="s">
        <v>897</v>
      </c>
      <c r="H72" s="6" t="s">
        <v>901</v>
      </c>
      <c r="I72" s="6" t="s">
        <v>376</v>
      </c>
      <c r="J72" s="6" t="s">
        <v>221</v>
      </c>
    </row>
    <row r="73" spans="1:10">
      <c r="A73" s="6">
        <v>72</v>
      </c>
      <c r="B73" s="6" t="s">
        <v>591</v>
      </c>
      <c r="C73" s="6" t="s">
        <v>109</v>
      </c>
      <c r="D73" s="6" t="s">
        <v>902</v>
      </c>
      <c r="E73" s="6" t="s">
        <v>903</v>
      </c>
      <c r="F73" s="6" t="s">
        <v>904</v>
      </c>
      <c r="G73" s="6" t="s">
        <v>791</v>
      </c>
      <c r="H73" s="6" t="s">
        <v>888</v>
      </c>
      <c r="I73" s="6" t="s">
        <v>905</v>
      </c>
      <c r="J73" s="6" t="s">
        <v>221</v>
      </c>
    </row>
    <row r="74" spans="1:10">
      <c r="A74" s="6">
        <v>73</v>
      </c>
      <c r="B74" s="6" t="s">
        <v>591</v>
      </c>
      <c r="C74" s="6" t="s">
        <v>109</v>
      </c>
      <c r="D74" s="6" t="s">
        <v>906</v>
      </c>
      <c r="E74" s="6" t="s">
        <v>907</v>
      </c>
      <c r="F74" s="6" t="s">
        <v>908</v>
      </c>
      <c r="G74" s="6" t="s">
        <v>909</v>
      </c>
      <c r="H74" s="6" t="s">
        <v>910</v>
      </c>
      <c r="I74" s="6" t="s">
        <v>376</v>
      </c>
      <c r="J74" s="6" t="s">
        <v>221</v>
      </c>
    </row>
    <row r="75" spans="1:10">
      <c r="A75" s="6">
        <v>74</v>
      </c>
      <c r="B75" s="6" t="s">
        <v>591</v>
      </c>
      <c r="C75" s="6" t="s">
        <v>109</v>
      </c>
      <c r="D75" s="6" t="s">
        <v>911</v>
      </c>
      <c r="E75" s="6" t="s">
        <v>912</v>
      </c>
      <c r="F75" s="6" t="s">
        <v>913</v>
      </c>
      <c r="G75" s="6" t="s">
        <v>914</v>
      </c>
      <c r="H75" s="6" t="s">
        <v>915</v>
      </c>
      <c r="I75" s="6" t="s">
        <v>376</v>
      </c>
      <c r="J75" s="6" t="s">
        <v>221</v>
      </c>
    </row>
    <row r="76" spans="1:10">
      <c r="A76" s="6">
        <v>75</v>
      </c>
      <c r="B76" s="6" t="s">
        <v>591</v>
      </c>
      <c r="C76" s="6" t="s">
        <v>109</v>
      </c>
      <c r="D76" s="6" t="s">
        <v>916</v>
      </c>
      <c r="E76" s="6" t="s">
        <v>917</v>
      </c>
      <c r="F76" s="6" t="s">
        <v>918</v>
      </c>
      <c r="G76" s="6" t="s">
        <v>914</v>
      </c>
      <c r="H76" s="6" t="s">
        <v>919</v>
      </c>
      <c r="I76" s="6" t="s">
        <v>376</v>
      </c>
      <c r="J76" s="6" t="s">
        <v>221</v>
      </c>
    </row>
    <row r="77" spans="1:10">
      <c r="A77" s="6">
        <v>76</v>
      </c>
      <c r="B77" s="6" t="s">
        <v>591</v>
      </c>
      <c r="C77" s="6" t="s">
        <v>109</v>
      </c>
      <c r="D77" s="6" t="s">
        <v>920</v>
      </c>
      <c r="E77" s="6" t="s">
        <v>921</v>
      </c>
      <c r="F77" s="6" t="s">
        <v>922</v>
      </c>
      <c r="G77" s="6" t="s">
        <v>914</v>
      </c>
      <c r="H77" s="6" t="s">
        <v>923</v>
      </c>
      <c r="I77" s="6" t="s">
        <v>376</v>
      </c>
      <c r="J77" s="6" t="s">
        <v>221</v>
      </c>
    </row>
    <row r="78" spans="1:10">
      <c r="A78" s="6">
        <v>77</v>
      </c>
      <c r="B78" s="6" t="s">
        <v>591</v>
      </c>
      <c r="C78" s="6" t="s">
        <v>109</v>
      </c>
      <c r="D78" s="6" t="s">
        <v>924</v>
      </c>
      <c r="E78" s="6" t="s">
        <v>925</v>
      </c>
      <c r="F78" s="6" t="s">
        <v>926</v>
      </c>
      <c r="G78" s="6" t="s">
        <v>914</v>
      </c>
      <c r="H78" s="6" t="s">
        <v>927</v>
      </c>
      <c r="I78" s="6" t="s">
        <v>376</v>
      </c>
      <c r="J78" s="6" t="s">
        <v>221</v>
      </c>
    </row>
    <row r="79" spans="1:10">
      <c r="A79" s="6">
        <v>78</v>
      </c>
      <c r="B79" s="6" t="s">
        <v>591</v>
      </c>
      <c r="C79" s="6" t="s">
        <v>109</v>
      </c>
      <c r="D79" s="6" t="s">
        <v>928</v>
      </c>
      <c r="E79" s="6" t="s">
        <v>929</v>
      </c>
      <c r="F79" s="6" t="s">
        <v>930</v>
      </c>
      <c r="G79" s="6" t="s">
        <v>914</v>
      </c>
      <c r="H79" s="6" t="s">
        <v>888</v>
      </c>
      <c r="I79" s="6" t="s">
        <v>376</v>
      </c>
      <c r="J79" s="6" t="s">
        <v>221</v>
      </c>
    </row>
    <row r="80" spans="1:10">
      <c r="A80" s="6">
        <v>79</v>
      </c>
      <c r="B80" s="6" t="s">
        <v>591</v>
      </c>
      <c r="C80" s="6" t="s">
        <v>109</v>
      </c>
      <c r="D80" s="6" t="s">
        <v>931</v>
      </c>
      <c r="E80" s="6" t="s">
        <v>932</v>
      </c>
      <c r="F80" s="6" t="s">
        <v>933</v>
      </c>
      <c r="G80" s="6" t="s">
        <v>914</v>
      </c>
      <c r="H80" s="6" t="s">
        <v>376</v>
      </c>
      <c r="I80" s="6" t="s">
        <v>376</v>
      </c>
      <c r="J80" s="6" t="s">
        <v>221</v>
      </c>
    </row>
    <row r="81" spans="1:10">
      <c r="A81" s="6">
        <v>80</v>
      </c>
      <c r="B81" s="6" t="s">
        <v>591</v>
      </c>
      <c r="C81" s="6" t="s">
        <v>109</v>
      </c>
      <c r="D81" s="6" t="s">
        <v>934</v>
      </c>
      <c r="E81" s="6" t="s">
        <v>935</v>
      </c>
      <c r="F81" s="6" t="s">
        <v>936</v>
      </c>
      <c r="G81" s="6" t="s">
        <v>914</v>
      </c>
      <c r="H81" s="6" t="s">
        <v>937</v>
      </c>
      <c r="I81" s="6" t="s">
        <v>376</v>
      </c>
      <c r="J81" s="6" t="s">
        <v>221</v>
      </c>
    </row>
    <row r="82" spans="1:10">
      <c r="A82" s="6">
        <v>81</v>
      </c>
      <c r="B82" s="6" t="s">
        <v>591</v>
      </c>
      <c r="C82" s="6" t="s">
        <v>109</v>
      </c>
      <c r="D82" s="6" t="s">
        <v>938</v>
      </c>
      <c r="E82" s="6" t="s">
        <v>939</v>
      </c>
      <c r="F82" s="6" t="s">
        <v>940</v>
      </c>
      <c r="G82" s="6" t="s">
        <v>914</v>
      </c>
      <c r="H82" s="6" t="s">
        <v>376</v>
      </c>
      <c r="I82" s="6" t="s">
        <v>941</v>
      </c>
      <c r="J82" s="6" t="s">
        <v>221</v>
      </c>
    </row>
    <row r="83" spans="1:10">
      <c r="A83" s="6">
        <v>82</v>
      </c>
      <c r="B83" s="6" t="s">
        <v>591</v>
      </c>
      <c r="C83" s="6" t="s">
        <v>109</v>
      </c>
      <c r="D83" s="6" t="s">
        <v>942</v>
      </c>
      <c r="E83" s="6" t="s">
        <v>943</v>
      </c>
      <c r="F83" s="6" t="s">
        <v>944</v>
      </c>
      <c r="G83" s="6" t="s">
        <v>945</v>
      </c>
      <c r="H83" s="6" t="s">
        <v>946</v>
      </c>
      <c r="I83" s="6" t="s">
        <v>376</v>
      </c>
      <c r="J83" s="6" t="s">
        <v>221</v>
      </c>
    </row>
    <row r="84" spans="1:10">
      <c r="A84" s="6">
        <v>83</v>
      </c>
      <c r="B84" s="6" t="s">
        <v>591</v>
      </c>
      <c r="C84" s="6" t="s">
        <v>109</v>
      </c>
      <c r="D84" s="6" t="s">
        <v>947</v>
      </c>
      <c r="E84" s="6" t="s">
        <v>948</v>
      </c>
      <c r="F84" s="6" t="s">
        <v>949</v>
      </c>
      <c r="G84" s="6" t="s">
        <v>950</v>
      </c>
      <c r="H84" s="6" t="s">
        <v>376</v>
      </c>
      <c r="I84" s="6" t="s">
        <v>376</v>
      </c>
      <c r="J84" s="6" t="s">
        <v>221</v>
      </c>
    </row>
    <row r="85" spans="1:10">
      <c r="A85" s="6">
        <v>84</v>
      </c>
      <c r="B85" s="6" t="s">
        <v>591</v>
      </c>
      <c r="C85" s="6" t="s">
        <v>109</v>
      </c>
      <c r="D85" s="6" t="s">
        <v>951</v>
      </c>
      <c r="E85" s="6" t="s">
        <v>952</v>
      </c>
      <c r="F85" s="6" t="s">
        <v>953</v>
      </c>
      <c r="G85" s="6" t="s">
        <v>954</v>
      </c>
      <c r="H85" s="6" t="s">
        <v>955</v>
      </c>
      <c r="I85" s="6" t="s">
        <v>376</v>
      </c>
      <c r="J85" s="6" t="s">
        <v>221</v>
      </c>
    </row>
    <row r="86" spans="1:10">
      <c r="A86" s="6">
        <v>85</v>
      </c>
      <c r="B86" s="6" t="s">
        <v>591</v>
      </c>
      <c r="C86" s="6" t="s">
        <v>109</v>
      </c>
      <c r="D86" s="6" t="s">
        <v>956</v>
      </c>
      <c r="E86" s="6" t="s">
        <v>957</v>
      </c>
      <c r="F86" s="6" t="s">
        <v>958</v>
      </c>
      <c r="G86" s="6" t="s">
        <v>710</v>
      </c>
      <c r="H86" s="6" t="s">
        <v>959</v>
      </c>
      <c r="I86" s="6" t="s">
        <v>376</v>
      </c>
      <c r="J86" s="6" t="s">
        <v>221</v>
      </c>
    </row>
    <row r="87" spans="1:10">
      <c r="A87" s="6">
        <v>86</v>
      </c>
      <c r="B87" s="6" t="s">
        <v>591</v>
      </c>
      <c r="C87" s="6" t="s">
        <v>109</v>
      </c>
      <c r="D87" s="6" t="s">
        <v>960</v>
      </c>
      <c r="E87" s="6" t="s">
        <v>961</v>
      </c>
      <c r="F87" s="6" t="s">
        <v>962</v>
      </c>
      <c r="G87" s="6" t="s">
        <v>954</v>
      </c>
      <c r="H87" s="6" t="s">
        <v>376</v>
      </c>
      <c r="I87" s="6" t="s">
        <v>963</v>
      </c>
      <c r="J87" s="6" t="s">
        <v>221</v>
      </c>
    </row>
    <row r="88" spans="1:10">
      <c r="A88" s="6">
        <v>87</v>
      </c>
      <c r="B88" s="6" t="s">
        <v>591</v>
      </c>
      <c r="C88" s="6" t="s">
        <v>109</v>
      </c>
      <c r="D88" s="6" t="s">
        <v>964</v>
      </c>
      <c r="E88" s="6" t="s">
        <v>965</v>
      </c>
      <c r="F88" s="6" t="s">
        <v>966</v>
      </c>
      <c r="G88" s="6" t="s">
        <v>791</v>
      </c>
      <c r="H88" s="6" t="s">
        <v>967</v>
      </c>
      <c r="I88" s="6" t="s">
        <v>968</v>
      </c>
      <c r="J88" s="6" t="s">
        <v>221</v>
      </c>
    </row>
    <row r="89" spans="1:10">
      <c r="A89" s="6">
        <v>88</v>
      </c>
      <c r="B89" s="6" t="s">
        <v>591</v>
      </c>
      <c r="C89" s="6" t="s">
        <v>109</v>
      </c>
      <c r="D89" s="6" t="s">
        <v>969</v>
      </c>
      <c r="E89" s="6" t="s">
        <v>970</v>
      </c>
      <c r="F89" s="6" t="s">
        <v>971</v>
      </c>
      <c r="G89" s="6" t="s">
        <v>954</v>
      </c>
      <c r="H89" s="6" t="s">
        <v>972</v>
      </c>
      <c r="I89" s="6" t="s">
        <v>376</v>
      </c>
      <c r="J89" s="6" t="s">
        <v>221</v>
      </c>
    </row>
    <row r="90" spans="1:10">
      <c r="A90" s="6">
        <v>89</v>
      </c>
      <c r="B90" s="6" t="s">
        <v>591</v>
      </c>
      <c r="C90" s="6" t="s">
        <v>109</v>
      </c>
      <c r="D90" s="6" t="s">
        <v>973</v>
      </c>
      <c r="E90" s="6" t="s">
        <v>974</v>
      </c>
      <c r="F90" s="6" t="s">
        <v>975</v>
      </c>
      <c r="G90" s="6" t="s">
        <v>976</v>
      </c>
      <c r="H90" s="6" t="s">
        <v>977</v>
      </c>
      <c r="I90" s="6" t="s">
        <v>978</v>
      </c>
      <c r="J90" s="6" t="s">
        <v>221</v>
      </c>
    </row>
    <row r="91" spans="1:10">
      <c r="A91" s="6">
        <v>90</v>
      </c>
      <c r="B91" s="6" t="s">
        <v>591</v>
      </c>
      <c r="C91" s="6" t="s">
        <v>109</v>
      </c>
      <c r="D91" s="6" t="s">
        <v>979</v>
      </c>
      <c r="E91" s="6" t="s">
        <v>980</v>
      </c>
      <c r="F91" s="6" t="s">
        <v>981</v>
      </c>
      <c r="G91" s="6" t="s">
        <v>897</v>
      </c>
      <c r="H91" s="6" t="s">
        <v>982</v>
      </c>
      <c r="I91" s="6" t="s">
        <v>376</v>
      </c>
      <c r="J91" s="6" t="s">
        <v>221</v>
      </c>
    </row>
    <row r="92" spans="1:10">
      <c r="A92" s="6">
        <v>91</v>
      </c>
      <c r="B92" s="6" t="s">
        <v>591</v>
      </c>
      <c r="C92" s="6" t="s">
        <v>109</v>
      </c>
      <c r="D92" s="6" t="s">
        <v>983</v>
      </c>
      <c r="E92" s="6" t="s">
        <v>984</v>
      </c>
      <c r="F92" s="6" t="s">
        <v>985</v>
      </c>
      <c r="G92" s="6" t="s">
        <v>604</v>
      </c>
      <c r="H92" s="6" t="s">
        <v>376</v>
      </c>
      <c r="I92" s="6" t="s">
        <v>905</v>
      </c>
      <c r="J92" s="6" t="s">
        <v>221</v>
      </c>
    </row>
    <row r="93" spans="1:10">
      <c r="A93" s="6">
        <v>92</v>
      </c>
      <c r="B93" s="6" t="s">
        <v>591</v>
      </c>
      <c r="C93" s="6" t="s">
        <v>109</v>
      </c>
      <c r="D93" s="6" t="s">
        <v>986</v>
      </c>
      <c r="E93" s="6" t="s">
        <v>987</v>
      </c>
      <c r="F93" s="6" t="s">
        <v>988</v>
      </c>
      <c r="G93" s="6" t="s">
        <v>608</v>
      </c>
      <c r="H93" s="6" t="s">
        <v>376</v>
      </c>
      <c r="I93" s="6" t="s">
        <v>989</v>
      </c>
      <c r="J93" s="6" t="s">
        <v>221</v>
      </c>
    </row>
    <row r="94" spans="1:10">
      <c r="A94" s="6">
        <v>93</v>
      </c>
      <c r="B94" s="6" t="s">
        <v>591</v>
      </c>
      <c r="C94" s="6" t="s">
        <v>109</v>
      </c>
      <c r="D94" s="6" t="s">
        <v>990</v>
      </c>
      <c r="E94" s="6" t="s">
        <v>991</v>
      </c>
      <c r="F94" s="6" t="s">
        <v>992</v>
      </c>
      <c r="G94" s="6" t="s">
        <v>786</v>
      </c>
      <c r="H94" s="6" t="s">
        <v>376</v>
      </c>
      <c r="I94" s="6" t="s">
        <v>993</v>
      </c>
      <c r="J94" s="6" t="s">
        <v>221</v>
      </c>
    </row>
    <row r="95" spans="1:10">
      <c r="A95" s="6">
        <v>94</v>
      </c>
      <c r="B95" s="6" t="s">
        <v>591</v>
      </c>
      <c r="C95" s="6" t="s">
        <v>109</v>
      </c>
      <c r="D95" s="6" t="s">
        <v>994</v>
      </c>
      <c r="E95" s="6" t="s">
        <v>991</v>
      </c>
      <c r="F95" s="6" t="s">
        <v>995</v>
      </c>
      <c r="G95" s="6" t="s">
        <v>996</v>
      </c>
      <c r="H95" s="6" t="s">
        <v>376</v>
      </c>
      <c r="I95" s="6" t="s">
        <v>993</v>
      </c>
      <c r="J95" s="6" t="s">
        <v>221</v>
      </c>
    </row>
    <row r="96" spans="1:10">
      <c r="A96" s="6">
        <v>95</v>
      </c>
      <c r="B96" s="6" t="s">
        <v>591</v>
      </c>
      <c r="C96" s="6" t="s">
        <v>109</v>
      </c>
      <c r="D96" s="6" t="s">
        <v>997</v>
      </c>
      <c r="E96" s="6" t="s">
        <v>998</v>
      </c>
      <c r="F96" s="6" t="s">
        <v>999</v>
      </c>
      <c r="G96" s="6" t="s">
        <v>608</v>
      </c>
      <c r="H96" s="6" t="s">
        <v>376</v>
      </c>
      <c r="I96" s="6" t="s">
        <v>989</v>
      </c>
      <c r="J96" s="6" t="s">
        <v>221</v>
      </c>
    </row>
    <row r="97" spans="1:10">
      <c r="A97" s="6">
        <v>96</v>
      </c>
      <c r="B97" s="6" t="s">
        <v>591</v>
      </c>
      <c r="C97" s="6" t="s">
        <v>109</v>
      </c>
      <c r="D97" s="6" t="s">
        <v>1000</v>
      </c>
      <c r="E97" s="6" t="s">
        <v>998</v>
      </c>
      <c r="F97" s="6" t="s">
        <v>999</v>
      </c>
      <c r="G97" s="6" t="s">
        <v>608</v>
      </c>
      <c r="H97" s="6" t="s">
        <v>376</v>
      </c>
      <c r="I97" s="6" t="s">
        <v>1001</v>
      </c>
      <c r="J97" s="6" t="s">
        <v>221</v>
      </c>
    </row>
    <row r="98" spans="1:10">
      <c r="A98" s="6">
        <v>97</v>
      </c>
      <c r="B98" s="6" t="s">
        <v>591</v>
      </c>
      <c r="C98" s="6" t="s">
        <v>109</v>
      </c>
      <c r="D98" s="6" t="s">
        <v>1002</v>
      </c>
      <c r="E98" s="6" t="s">
        <v>1003</v>
      </c>
      <c r="F98" s="6" t="s">
        <v>1004</v>
      </c>
      <c r="G98" s="6" t="s">
        <v>786</v>
      </c>
      <c r="H98" s="6" t="s">
        <v>888</v>
      </c>
      <c r="I98" s="6" t="s">
        <v>1005</v>
      </c>
      <c r="J98" s="6" t="s">
        <v>221</v>
      </c>
    </row>
    <row r="99" spans="1:10">
      <c r="A99" s="6">
        <v>98</v>
      </c>
      <c r="B99" s="6" t="s">
        <v>591</v>
      </c>
      <c r="C99" s="6" t="s">
        <v>109</v>
      </c>
      <c r="D99" s="6" t="s">
        <v>1006</v>
      </c>
      <c r="E99" s="6" t="s">
        <v>1007</v>
      </c>
      <c r="F99" s="6" t="s">
        <v>1008</v>
      </c>
      <c r="G99" s="6" t="s">
        <v>608</v>
      </c>
      <c r="H99" s="6" t="s">
        <v>376</v>
      </c>
      <c r="I99" s="6" t="s">
        <v>989</v>
      </c>
      <c r="J99" s="6" t="s">
        <v>221</v>
      </c>
    </row>
    <row r="100" spans="1:10">
      <c r="A100" s="6">
        <v>99</v>
      </c>
      <c r="B100" s="6" t="s">
        <v>591</v>
      </c>
      <c r="C100" s="6" t="s">
        <v>109</v>
      </c>
      <c r="D100" s="6" t="s">
        <v>1009</v>
      </c>
      <c r="E100" s="6" t="s">
        <v>1007</v>
      </c>
      <c r="F100" s="6" t="s">
        <v>1008</v>
      </c>
      <c r="G100" s="6" t="s">
        <v>608</v>
      </c>
      <c r="H100" s="6" t="s">
        <v>1010</v>
      </c>
      <c r="I100" s="6" t="s">
        <v>782</v>
      </c>
      <c r="J100" s="6" t="s">
        <v>221</v>
      </c>
    </row>
    <row r="101" spans="1:10">
      <c r="A101" s="6">
        <v>100</v>
      </c>
      <c r="B101" s="6" t="s">
        <v>591</v>
      </c>
      <c r="C101" s="6" t="s">
        <v>109</v>
      </c>
      <c r="D101" s="6" t="s">
        <v>1011</v>
      </c>
      <c r="E101" s="6" t="s">
        <v>1012</v>
      </c>
      <c r="F101" s="6" t="s">
        <v>1013</v>
      </c>
      <c r="G101" s="6" t="s">
        <v>608</v>
      </c>
      <c r="H101" s="6" t="s">
        <v>376</v>
      </c>
      <c r="I101" s="6" t="s">
        <v>989</v>
      </c>
      <c r="J101" s="6" t="s">
        <v>221</v>
      </c>
    </row>
    <row r="102" spans="1:10">
      <c r="A102" s="6">
        <v>101</v>
      </c>
      <c r="B102" s="6" t="s">
        <v>591</v>
      </c>
      <c r="C102" s="6" t="s">
        <v>109</v>
      </c>
      <c r="D102" s="6" t="s">
        <v>1014</v>
      </c>
      <c r="E102" s="6" t="s">
        <v>1012</v>
      </c>
      <c r="F102" s="6" t="s">
        <v>1013</v>
      </c>
      <c r="G102" s="6" t="s">
        <v>608</v>
      </c>
      <c r="H102" s="6" t="s">
        <v>1015</v>
      </c>
      <c r="I102" s="6" t="s">
        <v>782</v>
      </c>
      <c r="J102" s="6" t="s">
        <v>221</v>
      </c>
    </row>
    <row r="103" spans="1:10">
      <c r="A103" s="6">
        <v>102</v>
      </c>
      <c r="B103" s="6" t="s">
        <v>591</v>
      </c>
      <c r="C103" s="6" t="s">
        <v>109</v>
      </c>
      <c r="D103" s="6" t="s">
        <v>1016</v>
      </c>
      <c r="E103" s="6" t="s">
        <v>1017</v>
      </c>
      <c r="F103" s="6" t="s">
        <v>1018</v>
      </c>
      <c r="G103" s="6" t="s">
        <v>710</v>
      </c>
      <c r="H103" s="6" t="s">
        <v>1019</v>
      </c>
      <c r="I103" s="6" t="s">
        <v>376</v>
      </c>
      <c r="J103" s="6" t="s">
        <v>221</v>
      </c>
    </row>
    <row r="104" spans="1:10">
      <c r="A104" s="6">
        <v>103</v>
      </c>
      <c r="B104" s="6" t="s">
        <v>591</v>
      </c>
      <c r="C104" s="6" t="s">
        <v>109</v>
      </c>
      <c r="D104" s="6" t="s">
        <v>1020</v>
      </c>
      <c r="E104" s="6" t="s">
        <v>1021</v>
      </c>
      <c r="F104" s="6" t="s">
        <v>1022</v>
      </c>
      <c r="G104" s="6" t="s">
        <v>608</v>
      </c>
      <c r="H104" s="6" t="s">
        <v>376</v>
      </c>
      <c r="I104" s="6" t="s">
        <v>989</v>
      </c>
      <c r="J104" s="6" t="s">
        <v>221</v>
      </c>
    </row>
    <row r="105" spans="1:10">
      <c r="A105" s="6">
        <v>104</v>
      </c>
      <c r="B105" s="6" t="s">
        <v>591</v>
      </c>
      <c r="C105" s="6" t="s">
        <v>109</v>
      </c>
      <c r="D105" s="6" t="s">
        <v>1023</v>
      </c>
      <c r="E105" s="6" t="s">
        <v>1021</v>
      </c>
      <c r="F105" s="6" t="s">
        <v>1022</v>
      </c>
      <c r="G105" s="6" t="s">
        <v>608</v>
      </c>
      <c r="H105" s="6" t="s">
        <v>376</v>
      </c>
      <c r="I105" s="6" t="s">
        <v>1024</v>
      </c>
      <c r="J105" s="6" t="s">
        <v>221</v>
      </c>
    </row>
    <row r="106" spans="1:10">
      <c r="A106" s="6">
        <v>105</v>
      </c>
      <c r="B106" s="6" t="s">
        <v>591</v>
      </c>
      <c r="C106" s="6" t="s">
        <v>109</v>
      </c>
      <c r="D106" s="6" t="s">
        <v>1025</v>
      </c>
      <c r="E106" s="6" t="s">
        <v>1026</v>
      </c>
      <c r="F106" s="6" t="s">
        <v>1027</v>
      </c>
      <c r="G106" s="6" t="s">
        <v>608</v>
      </c>
      <c r="H106" s="6" t="s">
        <v>376</v>
      </c>
      <c r="I106" s="6" t="s">
        <v>989</v>
      </c>
      <c r="J106" s="6" t="s">
        <v>221</v>
      </c>
    </row>
    <row r="107" spans="1:10">
      <c r="A107" s="6">
        <v>106</v>
      </c>
      <c r="B107" s="6" t="s">
        <v>591</v>
      </c>
      <c r="C107" s="6" t="s">
        <v>109</v>
      </c>
      <c r="D107" s="6" t="s">
        <v>1028</v>
      </c>
      <c r="E107" s="6" t="s">
        <v>1026</v>
      </c>
      <c r="F107" s="6" t="s">
        <v>1027</v>
      </c>
      <c r="G107" s="6" t="s">
        <v>608</v>
      </c>
      <c r="H107" s="6" t="s">
        <v>1029</v>
      </c>
      <c r="I107" s="6" t="s">
        <v>782</v>
      </c>
      <c r="J107" s="6" t="s">
        <v>221</v>
      </c>
    </row>
    <row r="108" spans="1:10">
      <c r="A108" s="6">
        <v>107</v>
      </c>
      <c r="B108" s="6" t="s">
        <v>591</v>
      </c>
      <c r="C108" s="6" t="s">
        <v>109</v>
      </c>
      <c r="D108" s="6" t="s">
        <v>1030</v>
      </c>
      <c r="E108" s="6" t="s">
        <v>1031</v>
      </c>
      <c r="F108" s="6" t="s">
        <v>1032</v>
      </c>
      <c r="G108" s="6" t="s">
        <v>726</v>
      </c>
      <c r="H108" s="6" t="s">
        <v>1033</v>
      </c>
      <c r="I108" s="6" t="s">
        <v>376</v>
      </c>
      <c r="J108" s="6" t="s">
        <v>221</v>
      </c>
    </row>
    <row r="109" spans="1:10">
      <c r="A109" s="6">
        <v>108</v>
      </c>
      <c r="B109" s="6" t="s">
        <v>591</v>
      </c>
      <c r="C109" s="6" t="s">
        <v>109</v>
      </c>
      <c r="D109" s="6" t="s">
        <v>1034</v>
      </c>
      <c r="E109" s="6" t="s">
        <v>1035</v>
      </c>
      <c r="F109" s="6" t="s">
        <v>1036</v>
      </c>
      <c r="G109" s="6" t="s">
        <v>807</v>
      </c>
      <c r="H109" s="6" t="s">
        <v>888</v>
      </c>
      <c r="I109" s="6" t="s">
        <v>1037</v>
      </c>
      <c r="J109" s="6" t="s">
        <v>221</v>
      </c>
    </row>
    <row r="110" spans="1:10">
      <c r="A110" s="6">
        <v>109</v>
      </c>
      <c r="B110" s="6" t="s">
        <v>591</v>
      </c>
      <c r="C110" s="6" t="s">
        <v>109</v>
      </c>
      <c r="D110" s="6" t="s">
        <v>1038</v>
      </c>
      <c r="E110" s="6" t="s">
        <v>1039</v>
      </c>
      <c r="F110" s="6" t="s">
        <v>1040</v>
      </c>
      <c r="G110" s="6" t="s">
        <v>791</v>
      </c>
      <c r="H110" s="6" t="s">
        <v>888</v>
      </c>
      <c r="I110" s="6" t="s">
        <v>376</v>
      </c>
      <c r="J110" s="6" t="s">
        <v>221</v>
      </c>
    </row>
    <row r="111" spans="1:10">
      <c r="A111" s="6">
        <v>110</v>
      </c>
      <c r="B111" s="6" t="s">
        <v>591</v>
      </c>
      <c r="C111" s="6" t="s">
        <v>109</v>
      </c>
      <c r="D111" s="6" t="s">
        <v>1041</v>
      </c>
      <c r="E111" s="6" t="s">
        <v>1042</v>
      </c>
      <c r="F111" s="6" t="s">
        <v>1043</v>
      </c>
      <c r="G111" s="6" t="s">
        <v>608</v>
      </c>
      <c r="H111" s="6" t="s">
        <v>888</v>
      </c>
      <c r="I111" s="6" t="s">
        <v>989</v>
      </c>
      <c r="J111" s="6" t="s">
        <v>221</v>
      </c>
    </row>
    <row r="112" spans="1:10">
      <c r="A112" s="6">
        <v>111</v>
      </c>
      <c r="B112" s="6" t="s">
        <v>591</v>
      </c>
      <c r="C112" s="6" t="s">
        <v>109</v>
      </c>
      <c r="D112" s="6" t="s">
        <v>1044</v>
      </c>
      <c r="E112" s="6" t="s">
        <v>1045</v>
      </c>
      <c r="F112" s="6" t="s">
        <v>1046</v>
      </c>
      <c r="G112" s="6" t="s">
        <v>689</v>
      </c>
      <c r="H112" s="6" t="s">
        <v>1047</v>
      </c>
      <c r="I112" s="6" t="s">
        <v>376</v>
      </c>
      <c r="J112" s="6" t="s">
        <v>221</v>
      </c>
    </row>
    <row r="113" spans="1:10">
      <c r="A113" s="6">
        <v>112</v>
      </c>
      <c r="B113" s="6" t="s">
        <v>591</v>
      </c>
      <c r="C113" s="6" t="s">
        <v>109</v>
      </c>
      <c r="D113" s="6" t="s">
        <v>1048</v>
      </c>
      <c r="E113" s="6" t="s">
        <v>1049</v>
      </c>
      <c r="F113" s="6" t="s">
        <v>1050</v>
      </c>
      <c r="G113" s="6" t="s">
        <v>887</v>
      </c>
      <c r="H113" s="6" t="s">
        <v>376</v>
      </c>
      <c r="I113" s="6" t="s">
        <v>376</v>
      </c>
      <c r="J113" s="6" t="s">
        <v>221</v>
      </c>
    </row>
    <row r="114" spans="1:10">
      <c r="A114" s="6">
        <v>113</v>
      </c>
      <c r="B114" s="6" t="s">
        <v>591</v>
      </c>
      <c r="C114" s="6" t="s">
        <v>109</v>
      </c>
      <c r="D114" s="6" t="s">
        <v>1051</v>
      </c>
      <c r="E114" s="6" t="s">
        <v>1052</v>
      </c>
      <c r="F114" s="6" t="s">
        <v>1053</v>
      </c>
      <c r="G114" s="6" t="s">
        <v>608</v>
      </c>
      <c r="H114" s="6" t="s">
        <v>1054</v>
      </c>
      <c r="I114" s="6" t="s">
        <v>376</v>
      </c>
      <c r="J114" s="6" t="s">
        <v>221</v>
      </c>
    </row>
    <row r="115" spans="1:10">
      <c r="A115" s="6">
        <v>114</v>
      </c>
      <c r="B115" s="6" t="s">
        <v>591</v>
      </c>
      <c r="C115" s="6" t="s">
        <v>109</v>
      </c>
      <c r="D115" s="6" t="s">
        <v>1055</v>
      </c>
      <c r="E115" s="6" t="s">
        <v>1056</v>
      </c>
      <c r="F115" s="6" t="s">
        <v>1057</v>
      </c>
      <c r="G115" s="6" t="s">
        <v>1058</v>
      </c>
      <c r="H115" s="6" t="s">
        <v>1059</v>
      </c>
      <c r="I115" s="6" t="s">
        <v>376</v>
      </c>
      <c r="J115" s="6" t="s">
        <v>221</v>
      </c>
    </row>
    <row r="116" spans="1:10">
      <c r="A116" s="6">
        <v>115</v>
      </c>
      <c r="B116" s="6" t="s">
        <v>591</v>
      </c>
      <c r="C116" s="6" t="s">
        <v>109</v>
      </c>
      <c r="D116" s="6" t="s">
        <v>1060</v>
      </c>
      <c r="E116" s="6" t="s">
        <v>1061</v>
      </c>
      <c r="F116" s="6" t="s">
        <v>1062</v>
      </c>
      <c r="G116" s="6" t="s">
        <v>1063</v>
      </c>
      <c r="H116" s="6" t="s">
        <v>1064</v>
      </c>
      <c r="I116" s="6" t="s">
        <v>376</v>
      </c>
      <c r="J116" s="6" t="s">
        <v>221</v>
      </c>
    </row>
    <row r="117" spans="1:10">
      <c r="A117" s="6">
        <v>116</v>
      </c>
      <c r="B117" s="6" t="s">
        <v>591</v>
      </c>
      <c r="C117" s="6" t="s">
        <v>109</v>
      </c>
      <c r="D117" s="6" t="s">
        <v>1065</v>
      </c>
      <c r="E117" s="6" t="s">
        <v>1066</v>
      </c>
      <c r="F117" s="6" t="s">
        <v>1067</v>
      </c>
      <c r="G117" s="6" t="s">
        <v>781</v>
      </c>
      <c r="H117" s="6" t="s">
        <v>1068</v>
      </c>
      <c r="I117" s="6" t="s">
        <v>376</v>
      </c>
      <c r="J117" s="6" t="s">
        <v>221</v>
      </c>
    </row>
    <row r="118" spans="1:10">
      <c r="A118" s="6">
        <v>117</v>
      </c>
      <c r="B118" s="6" t="s">
        <v>591</v>
      </c>
      <c r="C118" s="6" t="s">
        <v>109</v>
      </c>
      <c r="D118" s="6" t="s">
        <v>1069</v>
      </c>
      <c r="E118" s="6" t="s">
        <v>1070</v>
      </c>
      <c r="F118" s="6" t="s">
        <v>1071</v>
      </c>
      <c r="G118" s="6" t="s">
        <v>726</v>
      </c>
      <c r="H118" s="6" t="s">
        <v>1072</v>
      </c>
      <c r="I118" s="6" t="s">
        <v>376</v>
      </c>
      <c r="J118" s="6" t="s">
        <v>221</v>
      </c>
    </row>
    <row r="119" spans="1:10">
      <c r="A119" s="6">
        <v>118</v>
      </c>
      <c r="B119" s="6" t="s">
        <v>591</v>
      </c>
      <c r="C119" s="6" t="s">
        <v>109</v>
      </c>
      <c r="D119" s="6" t="s">
        <v>1073</v>
      </c>
      <c r="E119" s="6" t="s">
        <v>1074</v>
      </c>
      <c r="F119" s="6" t="s">
        <v>1046</v>
      </c>
      <c r="G119" s="6" t="s">
        <v>710</v>
      </c>
      <c r="H119" s="6" t="s">
        <v>376</v>
      </c>
      <c r="I119" s="6" t="s">
        <v>376</v>
      </c>
      <c r="J119" s="6" t="s">
        <v>221</v>
      </c>
    </row>
    <row r="120" spans="1:10">
      <c r="A120" s="6">
        <v>119</v>
      </c>
      <c r="B120" s="6" t="s">
        <v>591</v>
      </c>
      <c r="C120" s="6" t="s">
        <v>109</v>
      </c>
      <c r="D120" s="6" t="s">
        <v>1075</v>
      </c>
      <c r="E120" s="6" t="s">
        <v>1076</v>
      </c>
      <c r="F120" s="6" t="s">
        <v>1077</v>
      </c>
      <c r="G120" s="6" t="s">
        <v>630</v>
      </c>
      <c r="H120" s="6" t="s">
        <v>376</v>
      </c>
      <c r="I120" s="6" t="s">
        <v>1078</v>
      </c>
      <c r="J120" s="6" t="s">
        <v>221</v>
      </c>
    </row>
    <row r="121" spans="1:10">
      <c r="A121" s="6">
        <v>120</v>
      </c>
      <c r="B121" s="6" t="s">
        <v>591</v>
      </c>
      <c r="C121" s="6" t="s">
        <v>109</v>
      </c>
      <c r="D121" s="6" t="s">
        <v>1079</v>
      </c>
      <c r="E121" s="6" t="s">
        <v>1076</v>
      </c>
      <c r="F121" s="6" t="s">
        <v>1077</v>
      </c>
      <c r="G121" s="6" t="s">
        <v>630</v>
      </c>
      <c r="H121" s="6" t="s">
        <v>376</v>
      </c>
      <c r="I121" s="6" t="s">
        <v>376</v>
      </c>
      <c r="J121" s="6" t="s">
        <v>221</v>
      </c>
    </row>
    <row r="122" spans="1:10">
      <c r="A122" s="6">
        <v>121</v>
      </c>
      <c r="B122" s="6" t="s">
        <v>591</v>
      </c>
      <c r="C122" s="6" t="s">
        <v>109</v>
      </c>
      <c r="D122" s="6" t="s">
        <v>1080</v>
      </c>
      <c r="E122" s="6" t="s">
        <v>1081</v>
      </c>
      <c r="F122" s="6" t="s">
        <v>1082</v>
      </c>
      <c r="G122" s="6" t="s">
        <v>726</v>
      </c>
      <c r="H122" s="6" t="s">
        <v>1083</v>
      </c>
      <c r="I122" s="6" t="s">
        <v>376</v>
      </c>
      <c r="J122" s="6" t="s">
        <v>221</v>
      </c>
    </row>
    <row r="123" spans="1:10">
      <c r="A123" s="6">
        <v>122</v>
      </c>
      <c r="B123" s="6" t="s">
        <v>591</v>
      </c>
      <c r="C123" s="6" t="s">
        <v>109</v>
      </c>
      <c r="D123" s="6" t="s">
        <v>1084</v>
      </c>
      <c r="E123" s="6" t="s">
        <v>1085</v>
      </c>
      <c r="F123" s="6" t="s">
        <v>1086</v>
      </c>
      <c r="G123" s="6" t="s">
        <v>608</v>
      </c>
      <c r="H123" s="6" t="s">
        <v>376</v>
      </c>
      <c r="I123" s="6" t="s">
        <v>376</v>
      </c>
      <c r="J123" s="6" t="s">
        <v>221</v>
      </c>
    </row>
    <row r="124" spans="1:10">
      <c r="A124" s="6">
        <v>123</v>
      </c>
      <c r="B124" s="6" t="s">
        <v>591</v>
      </c>
      <c r="C124" s="6" t="s">
        <v>109</v>
      </c>
      <c r="D124" s="6" t="s">
        <v>1087</v>
      </c>
      <c r="E124" s="6" t="s">
        <v>1088</v>
      </c>
      <c r="F124" s="6" t="s">
        <v>1089</v>
      </c>
      <c r="G124" s="6" t="s">
        <v>599</v>
      </c>
      <c r="H124" s="6" t="s">
        <v>1090</v>
      </c>
      <c r="I124" s="6" t="s">
        <v>376</v>
      </c>
      <c r="J124" s="6" t="s">
        <v>221</v>
      </c>
    </row>
    <row r="125" spans="1:10">
      <c r="A125" s="6">
        <v>124</v>
      </c>
      <c r="B125" s="6" t="s">
        <v>591</v>
      </c>
      <c r="C125" s="6" t="s">
        <v>109</v>
      </c>
      <c r="D125" s="6" t="s">
        <v>1091</v>
      </c>
      <c r="E125" s="6" t="s">
        <v>1092</v>
      </c>
      <c r="F125" s="6" t="s">
        <v>1093</v>
      </c>
      <c r="G125" s="6" t="s">
        <v>914</v>
      </c>
      <c r="H125" s="6" t="s">
        <v>1094</v>
      </c>
      <c r="I125" s="6" t="s">
        <v>376</v>
      </c>
      <c r="J125" s="6" t="s">
        <v>221</v>
      </c>
    </row>
    <row r="126" spans="1:10">
      <c r="A126" s="6">
        <v>125</v>
      </c>
      <c r="B126" s="6" t="s">
        <v>591</v>
      </c>
      <c r="C126" s="6" t="s">
        <v>109</v>
      </c>
      <c r="D126" s="6" t="s">
        <v>1095</v>
      </c>
      <c r="E126" s="6" t="s">
        <v>1096</v>
      </c>
      <c r="F126" s="6" t="s">
        <v>1097</v>
      </c>
      <c r="G126" s="6" t="s">
        <v>710</v>
      </c>
      <c r="H126" s="6" t="s">
        <v>1083</v>
      </c>
      <c r="I126" s="6" t="s">
        <v>1098</v>
      </c>
      <c r="J126" s="6" t="s">
        <v>221</v>
      </c>
    </row>
    <row r="127" spans="1:10">
      <c r="A127" s="6">
        <v>126</v>
      </c>
      <c r="B127" s="6" t="s">
        <v>591</v>
      </c>
      <c r="C127" s="6" t="s">
        <v>109</v>
      </c>
      <c r="D127" s="6" t="s">
        <v>1099</v>
      </c>
      <c r="E127" s="6" t="s">
        <v>1100</v>
      </c>
      <c r="F127" s="6" t="s">
        <v>1101</v>
      </c>
      <c r="G127" s="6" t="s">
        <v>715</v>
      </c>
      <c r="H127" s="6" t="s">
        <v>1102</v>
      </c>
      <c r="I127" s="6" t="s">
        <v>376</v>
      </c>
      <c r="J127" s="6" t="s">
        <v>221</v>
      </c>
    </row>
    <row r="128" spans="1:10">
      <c r="A128" s="6">
        <v>127</v>
      </c>
      <c r="B128" s="6" t="s">
        <v>591</v>
      </c>
      <c r="C128" s="6" t="s">
        <v>109</v>
      </c>
      <c r="D128" s="6" t="s">
        <v>1103</v>
      </c>
      <c r="E128" s="6" t="s">
        <v>1104</v>
      </c>
      <c r="F128" s="6" t="s">
        <v>1105</v>
      </c>
      <c r="G128" s="6" t="s">
        <v>608</v>
      </c>
      <c r="H128" s="6" t="s">
        <v>1106</v>
      </c>
      <c r="I128" s="6" t="s">
        <v>376</v>
      </c>
      <c r="J128" s="6" t="s">
        <v>221</v>
      </c>
    </row>
    <row r="129" spans="1:10">
      <c r="A129" s="6">
        <v>128</v>
      </c>
      <c r="B129" s="6" t="s">
        <v>591</v>
      </c>
      <c r="C129" s="6" t="s">
        <v>109</v>
      </c>
      <c r="D129" s="6" t="s">
        <v>1107</v>
      </c>
      <c r="E129" s="6" t="s">
        <v>1108</v>
      </c>
      <c r="F129" s="6" t="s">
        <v>1109</v>
      </c>
      <c r="G129" s="6" t="s">
        <v>897</v>
      </c>
      <c r="H129" s="6" t="s">
        <v>1110</v>
      </c>
      <c r="I129" s="6" t="s">
        <v>376</v>
      </c>
      <c r="J129" s="6" t="s">
        <v>221</v>
      </c>
    </row>
    <row r="130" spans="1:10">
      <c r="A130" s="6">
        <v>129</v>
      </c>
      <c r="B130" s="6" t="s">
        <v>591</v>
      </c>
      <c r="C130" s="6" t="s">
        <v>109</v>
      </c>
      <c r="D130" s="6" t="s">
        <v>1111</v>
      </c>
      <c r="E130" s="6" t="s">
        <v>1112</v>
      </c>
      <c r="F130" s="6" t="s">
        <v>1113</v>
      </c>
      <c r="G130" s="6" t="s">
        <v>604</v>
      </c>
      <c r="H130" s="6" t="s">
        <v>1114</v>
      </c>
      <c r="I130" s="6" t="s">
        <v>376</v>
      </c>
      <c r="J130" s="6" t="s">
        <v>221</v>
      </c>
    </row>
    <row r="131" spans="1:10">
      <c r="A131" s="6">
        <v>130</v>
      </c>
      <c r="B131" s="6" t="s">
        <v>591</v>
      </c>
      <c r="C131" s="6" t="s">
        <v>109</v>
      </c>
      <c r="D131" s="6" t="s">
        <v>1115</v>
      </c>
      <c r="E131" s="6" t="s">
        <v>1116</v>
      </c>
      <c r="F131" s="6" t="s">
        <v>1117</v>
      </c>
      <c r="G131" s="6" t="s">
        <v>617</v>
      </c>
      <c r="H131" s="6" t="s">
        <v>1118</v>
      </c>
      <c r="I131" s="6" t="s">
        <v>376</v>
      </c>
      <c r="J131" s="6" t="s">
        <v>221</v>
      </c>
    </row>
    <row r="132" spans="1:10">
      <c r="A132" s="6">
        <v>131</v>
      </c>
      <c r="B132" s="6" t="s">
        <v>591</v>
      </c>
      <c r="C132" s="6" t="s">
        <v>109</v>
      </c>
      <c r="D132" s="6" t="s">
        <v>1119</v>
      </c>
      <c r="E132" s="6" t="s">
        <v>1120</v>
      </c>
      <c r="F132" s="6" t="s">
        <v>1121</v>
      </c>
      <c r="G132" s="6" t="s">
        <v>608</v>
      </c>
      <c r="H132" s="6" t="s">
        <v>1122</v>
      </c>
      <c r="I132" s="6" t="s">
        <v>376</v>
      </c>
      <c r="J132" s="6" t="s">
        <v>221</v>
      </c>
    </row>
    <row r="133" spans="1:10">
      <c r="A133" s="6">
        <v>132</v>
      </c>
      <c r="B133" s="6" t="s">
        <v>591</v>
      </c>
      <c r="C133" s="6" t="s">
        <v>109</v>
      </c>
      <c r="D133" s="6" t="s">
        <v>1123</v>
      </c>
      <c r="E133" s="6" t="s">
        <v>1124</v>
      </c>
      <c r="F133" s="6" t="s">
        <v>1125</v>
      </c>
      <c r="G133" s="6" t="s">
        <v>887</v>
      </c>
      <c r="H133" s="6" t="s">
        <v>376</v>
      </c>
      <c r="I133" s="6" t="s">
        <v>376</v>
      </c>
      <c r="J133" s="6" t="s">
        <v>221</v>
      </c>
    </row>
    <row r="134" spans="1:10">
      <c r="A134" s="6">
        <v>133</v>
      </c>
      <c r="B134" s="6" t="s">
        <v>591</v>
      </c>
      <c r="C134" s="6" t="s">
        <v>109</v>
      </c>
      <c r="D134" s="6" t="s">
        <v>1126</v>
      </c>
      <c r="E134" s="6" t="s">
        <v>1127</v>
      </c>
      <c r="F134" s="6" t="s">
        <v>1128</v>
      </c>
      <c r="G134" s="6" t="s">
        <v>715</v>
      </c>
      <c r="H134" s="6" t="s">
        <v>1129</v>
      </c>
      <c r="I134" s="6" t="s">
        <v>376</v>
      </c>
      <c r="J134" s="6" t="s">
        <v>221</v>
      </c>
    </row>
    <row r="135" spans="1:10">
      <c r="A135" s="6">
        <v>134</v>
      </c>
      <c r="B135" s="6" t="s">
        <v>591</v>
      </c>
      <c r="C135" s="6" t="s">
        <v>109</v>
      </c>
      <c r="D135" s="6" t="s">
        <v>1130</v>
      </c>
      <c r="E135" s="6" t="s">
        <v>1131</v>
      </c>
      <c r="F135" s="6" t="s">
        <v>1132</v>
      </c>
      <c r="G135" s="6" t="s">
        <v>1133</v>
      </c>
      <c r="H135" s="6" t="s">
        <v>1134</v>
      </c>
      <c r="I135" s="6" t="s">
        <v>376</v>
      </c>
      <c r="J135" s="6" t="s">
        <v>221</v>
      </c>
    </row>
    <row r="136" spans="1:10">
      <c r="A136" s="6">
        <v>135</v>
      </c>
      <c r="B136" s="6" t="s">
        <v>591</v>
      </c>
      <c r="C136" s="6" t="s">
        <v>109</v>
      </c>
      <c r="D136" s="6" t="s">
        <v>1135</v>
      </c>
      <c r="E136" s="6" t="s">
        <v>1136</v>
      </c>
      <c r="F136" s="6" t="s">
        <v>1137</v>
      </c>
      <c r="G136" s="6" t="s">
        <v>892</v>
      </c>
      <c r="H136" s="6" t="s">
        <v>1138</v>
      </c>
      <c r="I136" s="6" t="s">
        <v>376</v>
      </c>
      <c r="J136" s="6" t="s">
        <v>221</v>
      </c>
    </row>
    <row r="137" spans="1:10">
      <c r="A137" s="6">
        <v>136</v>
      </c>
      <c r="B137" s="6" t="s">
        <v>591</v>
      </c>
      <c r="C137" s="6" t="s">
        <v>109</v>
      </c>
      <c r="D137" s="6" t="s">
        <v>1139</v>
      </c>
      <c r="E137" s="6" t="s">
        <v>1140</v>
      </c>
      <c r="F137" s="6" t="s">
        <v>1141</v>
      </c>
      <c r="G137" s="6" t="s">
        <v>613</v>
      </c>
      <c r="H137" s="6" t="s">
        <v>376</v>
      </c>
      <c r="I137" s="6" t="s">
        <v>376</v>
      </c>
      <c r="J137" s="6" t="s">
        <v>221</v>
      </c>
    </row>
    <row r="138" spans="1:10">
      <c r="A138" s="6">
        <v>137</v>
      </c>
      <c r="B138" s="6" t="s">
        <v>591</v>
      </c>
      <c r="C138" s="6" t="s">
        <v>109</v>
      </c>
      <c r="D138" s="6" t="s">
        <v>1142</v>
      </c>
      <c r="E138" s="6" t="s">
        <v>1143</v>
      </c>
      <c r="F138" s="6" t="s">
        <v>1144</v>
      </c>
      <c r="G138" s="6" t="s">
        <v>715</v>
      </c>
      <c r="H138" s="6" t="s">
        <v>376</v>
      </c>
      <c r="I138" s="6" t="s">
        <v>376</v>
      </c>
      <c r="J138" s="6" t="s">
        <v>221</v>
      </c>
    </row>
    <row r="139" spans="1:10">
      <c r="A139" s="6">
        <v>138</v>
      </c>
      <c r="B139" s="6" t="s">
        <v>591</v>
      </c>
      <c r="C139" s="6" t="s">
        <v>109</v>
      </c>
      <c r="D139" s="6" t="s">
        <v>1145</v>
      </c>
      <c r="E139" s="6" t="s">
        <v>1146</v>
      </c>
      <c r="F139" s="6" t="s">
        <v>1147</v>
      </c>
      <c r="G139" s="6" t="s">
        <v>914</v>
      </c>
      <c r="H139" s="6" t="s">
        <v>376</v>
      </c>
      <c r="I139" s="6" t="s">
        <v>941</v>
      </c>
      <c r="J139" s="6" t="s">
        <v>221</v>
      </c>
    </row>
    <row r="140" spans="1:10">
      <c r="A140" s="6">
        <v>139</v>
      </c>
      <c r="B140" s="6" t="s">
        <v>591</v>
      </c>
      <c r="C140" s="6" t="s">
        <v>109</v>
      </c>
      <c r="D140" s="6" t="s">
        <v>1148</v>
      </c>
      <c r="E140" s="6" t="s">
        <v>1149</v>
      </c>
      <c r="F140" s="6" t="s">
        <v>1150</v>
      </c>
      <c r="G140" s="6" t="s">
        <v>781</v>
      </c>
      <c r="H140" s="6" t="s">
        <v>656</v>
      </c>
      <c r="I140" s="6" t="s">
        <v>1151</v>
      </c>
      <c r="J140" s="6" t="s">
        <v>221</v>
      </c>
    </row>
    <row r="141" spans="1:10">
      <c r="A141" s="6">
        <v>140</v>
      </c>
      <c r="B141" s="6" t="s">
        <v>591</v>
      </c>
      <c r="C141" s="6" t="s">
        <v>109</v>
      </c>
      <c r="D141" s="6" t="s">
        <v>1152</v>
      </c>
      <c r="E141" s="6" t="s">
        <v>1153</v>
      </c>
      <c r="F141" s="6" t="s">
        <v>1154</v>
      </c>
      <c r="G141" s="6" t="s">
        <v>608</v>
      </c>
      <c r="H141" s="6" t="s">
        <v>376</v>
      </c>
      <c r="I141" s="6" t="s">
        <v>989</v>
      </c>
      <c r="J141" s="6" t="s">
        <v>221</v>
      </c>
    </row>
    <row r="142" spans="1:10">
      <c r="A142" s="6">
        <v>141</v>
      </c>
      <c r="B142" s="6" t="s">
        <v>591</v>
      </c>
      <c r="C142" s="6" t="s">
        <v>109</v>
      </c>
      <c r="D142" s="6" t="s">
        <v>1155</v>
      </c>
      <c r="E142" s="6" t="s">
        <v>1156</v>
      </c>
      <c r="F142" s="6" t="s">
        <v>1157</v>
      </c>
      <c r="G142" s="6" t="s">
        <v>710</v>
      </c>
      <c r="H142" s="6" t="s">
        <v>1158</v>
      </c>
      <c r="I142" s="6" t="s">
        <v>376</v>
      </c>
      <c r="J142" s="6" t="s">
        <v>221</v>
      </c>
    </row>
    <row r="143" spans="1:10">
      <c r="A143" s="6">
        <v>142</v>
      </c>
      <c r="B143" s="6" t="s">
        <v>591</v>
      </c>
      <c r="C143" s="6" t="s">
        <v>109</v>
      </c>
      <c r="D143" s="6" t="s">
        <v>1159</v>
      </c>
      <c r="E143" s="6" t="s">
        <v>1160</v>
      </c>
      <c r="F143" s="6" t="s">
        <v>1161</v>
      </c>
      <c r="G143" s="6" t="s">
        <v>914</v>
      </c>
      <c r="H143" s="6" t="s">
        <v>1083</v>
      </c>
      <c r="I143" s="6" t="s">
        <v>1162</v>
      </c>
      <c r="J143" s="6" t="s">
        <v>221</v>
      </c>
    </row>
    <row r="144" spans="1:10">
      <c r="A144" s="6">
        <v>143</v>
      </c>
      <c r="B144" s="6" t="s">
        <v>591</v>
      </c>
      <c r="C144" s="6" t="s">
        <v>109</v>
      </c>
      <c r="D144" s="6" t="s">
        <v>1163</v>
      </c>
      <c r="E144" s="6" t="s">
        <v>1164</v>
      </c>
      <c r="F144" s="6" t="s">
        <v>1165</v>
      </c>
      <c r="G144" s="6" t="s">
        <v>715</v>
      </c>
      <c r="H144" s="6" t="s">
        <v>376</v>
      </c>
      <c r="I144" s="6" t="s">
        <v>376</v>
      </c>
      <c r="J144" s="6" t="s">
        <v>221</v>
      </c>
    </row>
    <row r="145" spans="1:10">
      <c r="A145" s="6">
        <v>144</v>
      </c>
      <c r="B145" s="6" t="s">
        <v>591</v>
      </c>
      <c r="C145" s="6" t="s">
        <v>109</v>
      </c>
      <c r="D145" s="6" t="s">
        <v>1166</v>
      </c>
      <c r="E145" s="6" t="s">
        <v>1167</v>
      </c>
      <c r="F145" s="6" t="s">
        <v>1168</v>
      </c>
      <c r="G145" s="6" t="s">
        <v>613</v>
      </c>
      <c r="H145" s="6" t="s">
        <v>1169</v>
      </c>
      <c r="I145" s="6" t="s">
        <v>376</v>
      </c>
      <c r="J145" s="6" t="s">
        <v>221</v>
      </c>
    </row>
    <row r="146" spans="1:10">
      <c r="A146" s="6">
        <v>145</v>
      </c>
      <c r="B146" s="6" t="s">
        <v>591</v>
      </c>
      <c r="C146" s="6" t="s">
        <v>109</v>
      </c>
      <c r="D146" s="6" t="s">
        <v>1170</v>
      </c>
      <c r="E146" s="6" t="s">
        <v>1171</v>
      </c>
      <c r="F146" s="6" t="s">
        <v>1172</v>
      </c>
      <c r="G146" s="6" t="s">
        <v>622</v>
      </c>
      <c r="H146" s="6" t="s">
        <v>1173</v>
      </c>
      <c r="I146" s="6" t="s">
        <v>376</v>
      </c>
      <c r="J146" s="6" t="s">
        <v>221</v>
      </c>
    </row>
    <row r="147" spans="1:10">
      <c r="A147" s="6">
        <v>146</v>
      </c>
      <c r="B147" s="6" t="s">
        <v>591</v>
      </c>
      <c r="C147" s="6" t="s">
        <v>109</v>
      </c>
      <c r="D147" s="6" t="s">
        <v>1174</v>
      </c>
      <c r="E147" s="6" t="s">
        <v>1175</v>
      </c>
      <c r="F147" s="6" t="s">
        <v>1176</v>
      </c>
      <c r="G147" s="6" t="s">
        <v>726</v>
      </c>
      <c r="H147" s="6" t="s">
        <v>1177</v>
      </c>
      <c r="I147" s="6" t="s">
        <v>376</v>
      </c>
      <c r="J147" s="6" t="s">
        <v>221</v>
      </c>
    </row>
    <row r="148" spans="1:10">
      <c r="A148" s="6">
        <v>147</v>
      </c>
      <c r="B148" s="6" t="s">
        <v>591</v>
      </c>
      <c r="C148" s="6" t="s">
        <v>109</v>
      </c>
      <c r="D148" s="6" t="s">
        <v>1178</v>
      </c>
      <c r="E148" s="6" t="s">
        <v>1179</v>
      </c>
      <c r="F148" s="6" t="s">
        <v>1180</v>
      </c>
      <c r="G148" s="6" t="s">
        <v>617</v>
      </c>
      <c r="H148" s="6" t="s">
        <v>1181</v>
      </c>
      <c r="I148" s="6" t="s">
        <v>376</v>
      </c>
      <c r="J148" s="6" t="s">
        <v>221</v>
      </c>
    </row>
    <row r="149" spans="1:10">
      <c r="A149" s="6">
        <v>148</v>
      </c>
      <c r="B149" s="6" t="s">
        <v>591</v>
      </c>
      <c r="C149" s="6" t="s">
        <v>109</v>
      </c>
      <c r="D149" s="6" t="s">
        <v>1182</v>
      </c>
      <c r="E149" s="6" t="s">
        <v>1183</v>
      </c>
      <c r="F149" s="6" t="s">
        <v>1184</v>
      </c>
      <c r="G149" s="6" t="s">
        <v>608</v>
      </c>
      <c r="H149" s="6" t="s">
        <v>1029</v>
      </c>
      <c r="I149" s="6" t="s">
        <v>1185</v>
      </c>
      <c r="J149" s="6" t="s">
        <v>221</v>
      </c>
    </row>
    <row r="150" spans="1:10">
      <c r="A150" s="6">
        <v>149</v>
      </c>
      <c r="B150" s="6" t="s">
        <v>591</v>
      </c>
      <c r="C150" s="6" t="s">
        <v>109</v>
      </c>
      <c r="D150" s="6" t="s">
        <v>1186</v>
      </c>
      <c r="E150" s="6" t="s">
        <v>1187</v>
      </c>
      <c r="F150" s="6" t="s">
        <v>1188</v>
      </c>
      <c r="G150" s="6" t="s">
        <v>608</v>
      </c>
      <c r="H150" s="6" t="s">
        <v>376</v>
      </c>
      <c r="I150" s="6" t="s">
        <v>989</v>
      </c>
      <c r="J150" s="6" t="s">
        <v>221</v>
      </c>
    </row>
    <row r="151" spans="1:10">
      <c r="A151" s="6">
        <v>150</v>
      </c>
      <c r="B151" s="6" t="s">
        <v>591</v>
      </c>
      <c r="C151" s="6" t="s">
        <v>109</v>
      </c>
      <c r="D151" s="6" t="s">
        <v>1189</v>
      </c>
      <c r="E151" s="6" t="s">
        <v>1187</v>
      </c>
      <c r="F151" s="6" t="s">
        <v>1188</v>
      </c>
      <c r="G151" s="6" t="s">
        <v>608</v>
      </c>
      <c r="H151" s="6" t="s">
        <v>1010</v>
      </c>
      <c r="I151" s="6" t="s">
        <v>782</v>
      </c>
      <c r="J151" s="6" t="s">
        <v>221</v>
      </c>
    </row>
    <row r="152" spans="1:10">
      <c r="A152" s="6">
        <v>151</v>
      </c>
      <c r="B152" s="6" t="s">
        <v>591</v>
      </c>
      <c r="C152" s="6" t="s">
        <v>109</v>
      </c>
      <c r="D152" s="6" t="s">
        <v>1190</v>
      </c>
      <c r="E152" s="6" t="s">
        <v>1191</v>
      </c>
      <c r="F152" s="6" t="s">
        <v>1192</v>
      </c>
      <c r="G152" s="6" t="s">
        <v>608</v>
      </c>
      <c r="H152" s="6" t="s">
        <v>1193</v>
      </c>
      <c r="I152" s="6" t="s">
        <v>376</v>
      </c>
      <c r="J152" s="6" t="s">
        <v>221</v>
      </c>
    </row>
    <row r="153" spans="1:10">
      <c r="A153" s="6">
        <v>152</v>
      </c>
      <c r="B153" s="6" t="s">
        <v>591</v>
      </c>
      <c r="C153" s="6" t="s">
        <v>109</v>
      </c>
      <c r="D153" s="6" t="s">
        <v>1194</v>
      </c>
      <c r="E153" s="6" t="s">
        <v>1195</v>
      </c>
      <c r="F153" s="6" t="s">
        <v>1196</v>
      </c>
      <c r="G153" s="6" t="s">
        <v>954</v>
      </c>
      <c r="H153" s="6" t="s">
        <v>1197</v>
      </c>
      <c r="I153" s="6" t="s">
        <v>376</v>
      </c>
      <c r="J153" s="6" t="s">
        <v>221</v>
      </c>
    </row>
    <row r="154" spans="1:10">
      <c r="A154" s="6">
        <v>153</v>
      </c>
      <c r="B154" s="6" t="s">
        <v>591</v>
      </c>
      <c r="C154" s="6" t="s">
        <v>109</v>
      </c>
      <c r="D154" s="6" t="s">
        <v>1198</v>
      </c>
      <c r="E154" s="6" t="s">
        <v>1199</v>
      </c>
      <c r="F154" s="6" t="s">
        <v>1200</v>
      </c>
      <c r="G154" s="6" t="s">
        <v>608</v>
      </c>
      <c r="H154" s="6" t="s">
        <v>376</v>
      </c>
      <c r="I154" s="6" t="s">
        <v>989</v>
      </c>
      <c r="J154" s="6" t="s">
        <v>221</v>
      </c>
    </row>
    <row r="155" spans="1:10">
      <c r="A155" s="6">
        <v>154</v>
      </c>
      <c r="B155" s="6" t="s">
        <v>591</v>
      </c>
      <c r="C155" s="6" t="s">
        <v>109</v>
      </c>
      <c r="D155" s="6" t="s">
        <v>1201</v>
      </c>
      <c r="E155" s="6" t="s">
        <v>1199</v>
      </c>
      <c r="F155" s="6" t="s">
        <v>1200</v>
      </c>
      <c r="G155" s="6" t="s">
        <v>608</v>
      </c>
      <c r="H155" s="6" t="s">
        <v>1202</v>
      </c>
      <c r="I155" s="6" t="s">
        <v>376</v>
      </c>
      <c r="J155" s="6" t="s">
        <v>221</v>
      </c>
    </row>
    <row r="156" spans="1:10">
      <c r="A156" s="6">
        <v>155</v>
      </c>
      <c r="B156" s="6" t="s">
        <v>591</v>
      </c>
      <c r="C156" s="6" t="s">
        <v>109</v>
      </c>
      <c r="D156" s="6" t="s">
        <v>1203</v>
      </c>
      <c r="E156" s="6" t="s">
        <v>1204</v>
      </c>
      <c r="F156" s="6" t="s">
        <v>1205</v>
      </c>
      <c r="G156" s="6" t="s">
        <v>608</v>
      </c>
      <c r="H156" s="6" t="s">
        <v>1206</v>
      </c>
      <c r="I156" s="6" t="s">
        <v>376</v>
      </c>
      <c r="J156" s="6" t="s">
        <v>221</v>
      </c>
    </row>
    <row r="157" spans="1:10">
      <c r="A157" s="6">
        <v>156</v>
      </c>
      <c r="B157" s="6" t="s">
        <v>591</v>
      </c>
      <c r="C157" s="6" t="s">
        <v>109</v>
      </c>
      <c r="D157" s="6" t="s">
        <v>1207</v>
      </c>
      <c r="E157" s="6" t="s">
        <v>1208</v>
      </c>
      <c r="F157" s="6" t="s">
        <v>1209</v>
      </c>
      <c r="G157" s="6" t="s">
        <v>613</v>
      </c>
      <c r="H157" s="6" t="s">
        <v>1210</v>
      </c>
      <c r="I157" s="6" t="s">
        <v>376</v>
      </c>
      <c r="J157" s="6" t="s">
        <v>221</v>
      </c>
    </row>
    <row r="158" spans="1:10">
      <c r="A158" s="6">
        <v>157</v>
      </c>
      <c r="B158" s="6" t="s">
        <v>591</v>
      </c>
      <c r="C158" s="6" t="s">
        <v>109</v>
      </c>
      <c r="D158" s="6" t="s">
        <v>1211</v>
      </c>
      <c r="E158" s="6" t="s">
        <v>1212</v>
      </c>
      <c r="F158" s="6" t="s">
        <v>1213</v>
      </c>
      <c r="G158" s="6" t="s">
        <v>786</v>
      </c>
      <c r="H158" s="6" t="s">
        <v>1214</v>
      </c>
      <c r="I158" s="6" t="s">
        <v>376</v>
      </c>
      <c r="J158" s="6" t="s">
        <v>221</v>
      </c>
    </row>
    <row r="159" spans="1:10">
      <c r="A159" s="6">
        <v>158</v>
      </c>
      <c r="B159" s="6" t="s">
        <v>591</v>
      </c>
      <c r="C159" s="6" t="s">
        <v>109</v>
      </c>
      <c r="D159" s="6" t="s">
        <v>1215</v>
      </c>
      <c r="E159" s="6" t="s">
        <v>1216</v>
      </c>
      <c r="F159" s="6" t="s">
        <v>1217</v>
      </c>
      <c r="G159" s="6" t="s">
        <v>887</v>
      </c>
      <c r="H159" s="6" t="s">
        <v>376</v>
      </c>
      <c r="I159" s="6" t="s">
        <v>376</v>
      </c>
      <c r="J159" s="6" t="s">
        <v>221</v>
      </c>
    </row>
    <row r="160" spans="1:10">
      <c r="A160" s="6">
        <v>159</v>
      </c>
      <c r="B160" s="6" t="s">
        <v>591</v>
      </c>
      <c r="C160" s="6" t="s">
        <v>109</v>
      </c>
      <c r="D160" s="6" t="s">
        <v>1218</v>
      </c>
      <c r="E160" s="6" t="s">
        <v>1219</v>
      </c>
      <c r="F160" s="6" t="s">
        <v>1220</v>
      </c>
      <c r="G160" s="6" t="s">
        <v>726</v>
      </c>
      <c r="H160" s="6" t="s">
        <v>1221</v>
      </c>
      <c r="I160" s="6" t="s">
        <v>1222</v>
      </c>
      <c r="J160" s="6" t="s">
        <v>221</v>
      </c>
    </row>
    <row r="161" spans="1:10">
      <c r="A161" s="6">
        <v>160</v>
      </c>
      <c r="B161" s="6" t="s">
        <v>591</v>
      </c>
      <c r="C161" s="6" t="s">
        <v>109</v>
      </c>
      <c r="D161" s="6" t="s">
        <v>1223</v>
      </c>
      <c r="E161" s="6" t="s">
        <v>1224</v>
      </c>
      <c r="F161" s="6" t="s">
        <v>1225</v>
      </c>
      <c r="G161" s="6" t="s">
        <v>655</v>
      </c>
      <c r="H161" s="6" t="s">
        <v>1226</v>
      </c>
      <c r="I161" s="6" t="s">
        <v>376</v>
      </c>
      <c r="J161" s="6" t="s">
        <v>221</v>
      </c>
    </row>
    <row r="162" spans="1:10">
      <c r="A162" s="6">
        <v>161</v>
      </c>
      <c r="B162" s="6" t="s">
        <v>591</v>
      </c>
      <c r="C162" s="6" t="s">
        <v>109</v>
      </c>
      <c r="D162" s="6" t="s">
        <v>1227</v>
      </c>
      <c r="E162" s="6" t="s">
        <v>1228</v>
      </c>
      <c r="F162" s="6" t="s">
        <v>1229</v>
      </c>
      <c r="G162" s="6" t="s">
        <v>1230</v>
      </c>
      <c r="H162" s="6" t="s">
        <v>376</v>
      </c>
      <c r="I162" s="6" t="s">
        <v>1231</v>
      </c>
      <c r="J162" s="6" t="s">
        <v>221</v>
      </c>
    </row>
    <row r="163" spans="1:10">
      <c r="A163" s="6">
        <v>162</v>
      </c>
      <c r="B163" s="6" t="s">
        <v>591</v>
      </c>
      <c r="C163" s="6" t="s">
        <v>109</v>
      </c>
      <c r="D163" s="6" t="s">
        <v>1232</v>
      </c>
      <c r="E163" s="6" t="s">
        <v>1233</v>
      </c>
      <c r="F163" s="6" t="s">
        <v>1234</v>
      </c>
      <c r="G163" s="6" t="s">
        <v>1235</v>
      </c>
      <c r="H163" s="6" t="s">
        <v>376</v>
      </c>
      <c r="I163" s="6" t="s">
        <v>376</v>
      </c>
      <c r="J163" s="6" t="s">
        <v>221</v>
      </c>
    </row>
    <row r="164" spans="1:10">
      <c r="A164" s="6">
        <v>163</v>
      </c>
      <c r="B164" s="6" t="s">
        <v>591</v>
      </c>
      <c r="C164" s="6" t="s">
        <v>109</v>
      </c>
      <c r="D164" s="6" t="s">
        <v>1236</v>
      </c>
      <c r="E164" s="6" t="s">
        <v>1237</v>
      </c>
      <c r="F164" s="6" t="s">
        <v>1238</v>
      </c>
      <c r="G164" s="6" t="s">
        <v>599</v>
      </c>
      <c r="H164" s="6" t="s">
        <v>1239</v>
      </c>
      <c r="I164" s="6" t="s">
        <v>376</v>
      </c>
      <c r="J164" s="6" t="s">
        <v>221</v>
      </c>
    </row>
    <row r="165" spans="1:10">
      <c r="A165" s="6">
        <v>164</v>
      </c>
      <c r="B165" s="6" t="s">
        <v>591</v>
      </c>
      <c r="C165" s="6" t="s">
        <v>109</v>
      </c>
      <c r="D165" s="6" t="s">
        <v>1240</v>
      </c>
      <c r="E165" s="6" t="s">
        <v>1241</v>
      </c>
      <c r="F165" s="6" t="s">
        <v>1242</v>
      </c>
      <c r="G165" s="6" t="s">
        <v>954</v>
      </c>
      <c r="H165" s="6" t="s">
        <v>1243</v>
      </c>
      <c r="I165" s="6" t="s">
        <v>782</v>
      </c>
      <c r="J165" s="6" t="s">
        <v>221</v>
      </c>
    </row>
    <row r="166" spans="1:10">
      <c r="A166" s="6">
        <v>165</v>
      </c>
      <c r="B166" s="6" t="s">
        <v>591</v>
      </c>
      <c r="C166" s="6" t="s">
        <v>109</v>
      </c>
      <c r="D166" s="6" t="s">
        <v>1244</v>
      </c>
      <c r="E166" s="6" t="s">
        <v>1245</v>
      </c>
      <c r="F166" s="6" t="s">
        <v>1246</v>
      </c>
      <c r="G166" s="6" t="s">
        <v>909</v>
      </c>
      <c r="H166" s="6" t="s">
        <v>1247</v>
      </c>
      <c r="I166" s="6" t="s">
        <v>376</v>
      </c>
      <c r="J166" s="6" t="s">
        <v>221</v>
      </c>
    </row>
    <row r="167" spans="1:10">
      <c r="A167" s="6">
        <v>166</v>
      </c>
      <c r="B167" s="6" t="s">
        <v>591</v>
      </c>
      <c r="C167" s="6" t="s">
        <v>109</v>
      </c>
      <c r="D167" s="6" t="s">
        <v>1248</v>
      </c>
      <c r="E167" s="6" t="s">
        <v>1249</v>
      </c>
      <c r="F167" s="6" t="s">
        <v>1250</v>
      </c>
      <c r="G167" s="6" t="s">
        <v>689</v>
      </c>
      <c r="H167" s="6" t="s">
        <v>1251</v>
      </c>
      <c r="I167" s="6" t="s">
        <v>1252</v>
      </c>
      <c r="J167" s="6" t="s">
        <v>221</v>
      </c>
    </row>
    <row r="168" spans="1:10">
      <c r="A168" s="6">
        <v>167</v>
      </c>
      <c r="B168" s="6" t="s">
        <v>591</v>
      </c>
      <c r="C168" s="6" t="s">
        <v>109</v>
      </c>
      <c r="D168" s="6" t="s">
        <v>1253</v>
      </c>
      <c r="E168" s="6" t="s">
        <v>1254</v>
      </c>
      <c r="F168" s="6" t="s">
        <v>1255</v>
      </c>
      <c r="G168" s="6" t="s">
        <v>950</v>
      </c>
      <c r="H168" s="6" t="s">
        <v>1256</v>
      </c>
      <c r="I168" s="6" t="s">
        <v>376</v>
      </c>
      <c r="J168" s="6" t="s">
        <v>221</v>
      </c>
    </row>
    <row r="169" spans="1:10">
      <c r="A169" s="6">
        <v>168</v>
      </c>
      <c r="B169" s="6" t="s">
        <v>591</v>
      </c>
      <c r="C169" s="6" t="s">
        <v>109</v>
      </c>
      <c r="D169" s="6" t="s">
        <v>1257</v>
      </c>
      <c r="E169" s="6" t="s">
        <v>1258</v>
      </c>
      <c r="F169" s="6" t="s">
        <v>1259</v>
      </c>
      <c r="G169" s="6" t="s">
        <v>1260</v>
      </c>
      <c r="H169" s="6" t="s">
        <v>1261</v>
      </c>
      <c r="I169" s="6" t="s">
        <v>1262</v>
      </c>
      <c r="J169" s="6" t="s">
        <v>221</v>
      </c>
    </row>
    <row r="170" spans="1:10">
      <c r="A170" s="6">
        <v>169</v>
      </c>
      <c r="B170" s="6" t="s">
        <v>591</v>
      </c>
      <c r="C170" s="6" t="s">
        <v>109</v>
      </c>
      <c r="D170" s="6" t="s">
        <v>1263</v>
      </c>
      <c r="E170" s="6" t="s">
        <v>1264</v>
      </c>
      <c r="F170" s="6" t="s">
        <v>1265</v>
      </c>
      <c r="G170" s="6" t="s">
        <v>1266</v>
      </c>
      <c r="H170" s="6" t="s">
        <v>1267</v>
      </c>
      <c r="I170" s="6" t="s">
        <v>1151</v>
      </c>
      <c r="J170" s="6" t="s">
        <v>221</v>
      </c>
    </row>
    <row r="171" spans="1:10">
      <c r="A171" s="6">
        <v>170</v>
      </c>
      <c r="B171" s="6" t="s">
        <v>591</v>
      </c>
      <c r="C171" s="6" t="s">
        <v>109</v>
      </c>
      <c r="D171" s="6" t="s">
        <v>1268</v>
      </c>
      <c r="E171" s="6" t="s">
        <v>1264</v>
      </c>
      <c r="F171" s="6" t="s">
        <v>1265</v>
      </c>
      <c r="G171" s="6" t="s">
        <v>1266</v>
      </c>
      <c r="H171" s="6" t="s">
        <v>376</v>
      </c>
      <c r="I171" s="6" t="s">
        <v>376</v>
      </c>
      <c r="J171" s="6" t="s">
        <v>221</v>
      </c>
    </row>
    <row r="172" spans="1:10">
      <c r="A172" s="6">
        <v>171</v>
      </c>
      <c r="B172" s="6" t="s">
        <v>591</v>
      </c>
      <c r="C172" s="6" t="s">
        <v>109</v>
      </c>
      <c r="D172" s="6" t="s">
        <v>1269</v>
      </c>
      <c r="E172" s="6" t="s">
        <v>1270</v>
      </c>
      <c r="F172" s="6" t="s">
        <v>1271</v>
      </c>
      <c r="G172" s="6" t="s">
        <v>857</v>
      </c>
      <c r="H172" s="6" t="s">
        <v>1083</v>
      </c>
      <c r="I172" s="6" t="s">
        <v>376</v>
      </c>
      <c r="J172" s="6" t="s">
        <v>221</v>
      </c>
    </row>
    <row r="173" spans="1:10">
      <c r="A173" s="6">
        <v>172</v>
      </c>
      <c r="B173" s="6" t="s">
        <v>591</v>
      </c>
      <c r="C173" s="6" t="s">
        <v>109</v>
      </c>
      <c r="D173" s="6" t="s">
        <v>1272</v>
      </c>
      <c r="E173" s="6" t="s">
        <v>1273</v>
      </c>
      <c r="F173" s="6" t="s">
        <v>1274</v>
      </c>
      <c r="G173" s="6" t="s">
        <v>848</v>
      </c>
      <c r="H173" s="6" t="s">
        <v>1275</v>
      </c>
      <c r="I173" s="6" t="s">
        <v>782</v>
      </c>
      <c r="J173" s="6" t="s">
        <v>221</v>
      </c>
    </row>
    <row r="174" spans="1:10">
      <c r="A174" s="6">
        <v>173</v>
      </c>
      <c r="B174" s="6" t="s">
        <v>591</v>
      </c>
      <c r="C174" s="6" t="s">
        <v>109</v>
      </c>
      <c r="D174" s="6" t="s">
        <v>1276</v>
      </c>
      <c r="E174" s="6" t="s">
        <v>1277</v>
      </c>
      <c r="F174" s="6" t="s">
        <v>1278</v>
      </c>
      <c r="G174" s="6" t="s">
        <v>786</v>
      </c>
      <c r="H174" s="6" t="s">
        <v>1279</v>
      </c>
      <c r="I174" s="6" t="s">
        <v>376</v>
      </c>
      <c r="J174" s="6" t="s">
        <v>221</v>
      </c>
    </row>
    <row r="175" spans="1:10">
      <c r="A175" s="6">
        <v>174</v>
      </c>
      <c r="B175" s="6" t="s">
        <v>591</v>
      </c>
      <c r="C175" s="6" t="s">
        <v>109</v>
      </c>
      <c r="D175" s="6" t="s">
        <v>1280</v>
      </c>
      <c r="E175" s="6" t="s">
        <v>1281</v>
      </c>
      <c r="F175" s="6" t="s">
        <v>1282</v>
      </c>
      <c r="G175" s="6" t="s">
        <v>622</v>
      </c>
      <c r="H175" s="6" t="s">
        <v>1283</v>
      </c>
      <c r="I175" s="6" t="s">
        <v>376</v>
      </c>
      <c r="J175" s="6" t="s">
        <v>221</v>
      </c>
    </row>
    <row r="176" spans="1:10">
      <c r="A176" s="6">
        <v>175</v>
      </c>
      <c r="B176" s="6" t="s">
        <v>591</v>
      </c>
      <c r="C176" s="6" t="s">
        <v>109</v>
      </c>
      <c r="D176" s="6" t="s">
        <v>1284</v>
      </c>
      <c r="E176" s="6" t="s">
        <v>1285</v>
      </c>
      <c r="F176" s="6" t="s">
        <v>1286</v>
      </c>
      <c r="G176" s="6" t="s">
        <v>698</v>
      </c>
      <c r="H176" s="6" t="s">
        <v>1287</v>
      </c>
      <c r="I176" s="6" t="s">
        <v>376</v>
      </c>
      <c r="J176" s="6" t="s">
        <v>221</v>
      </c>
    </row>
    <row r="177" spans="1:10">
      <c r="A177" s="6">
        <v>176</v>
      </c>
      <c r="B177" s="6" t="s">
        <v>591</v>
      </c>
      <c r="C177" s="6" t="s">
        <v>109</v>
      </c>
      <c r="D177" s="6" t="s">
        <v>1288</v>
      </c>
      <c r="E177" s="6" t="s">
        <v>1289</v>
      </c>
      <c r="F177" s="6" t="s">
        <v>1290</v>
      </c>
      <c r="G177" s="6" t="s">
        <v>655</v>
      </c>
      <c r="H177" s="6" t="s">
        <v>1291</v>
      </c>
      <c r="I177" s="6" t="s">
        <v>376</v>
      </c>
      <c r="J177" s="6" t="s">
        <v>221</v>
      </c>
    </row>
    <row r="178" spans="1:10">
      <c r="A178" s="6">
        <v>177</v>
      </c>
      <c r="B178" s="6" t="s">
        <v>591</v>
      </c>
      <c r="C178" s="6" t="s">
        <v>109</v>
      </c>
      <c r="D178" s="6" t="s">
        <v>1292</v>
      </c>
      <c r="E178" s="6" t="s">
        <v>1293</v>
      </c>
      <c r="F178" s="6" t="s">
        <v>1294</v>
      </c>
      <c r="G178" s="6" t="s">
        <v>599</v>
      </c>
      <c r="H178" s="6" t="s">
        <v>1295</v>
      </c>
      <c r="I178" s="6" t="s">
        <v>376</v>
      </c>
      <c r="J178" s="6" t="s">
        <v>221</v>
      </c>
    </row>
    <row r="179" spans="1:10">
      <c r="A179" s="6">
        <v>178</v>
      </c>
      <c r="B179" s="6" t="s">
        <v>591</v>
      </c>
      <c r="C179" s="6" t="s">
        <v>109</v>
      </c>
      <c r="D179" s="6" t="s">
        <v>1296</v>
      </c>
      <c r="E179" s="6" t="s">
        <v>1297</v>
      </c>
      <c r="F179" s="6" t="s">
        <v>1298</v>
      </c>
      <c r="G179" s="6" t="s">
        <v>660</v>
      </c>
      <c r="H179" s="6" t="s">
        <v>1299</v>
      </c>
      <c r="I179" s="6" t="s">
        <v>376</v>
      </c>
      <c r="J179" s="6" t="s">
        <v>221</v>
      </c>
    </row>
    <row r="180" spans="1:10">
      <c r="A180" s="6">
        <v>179</v>
      </c>
      <c r="B180" s="6" t="s">
        <v>591</v>
      </c>
      <c r="C180" s="6" t="s">
        <v>109</v>
      </c>
      <c r="D180" s="6" t="s">
        <v>1300</v>
      </c>
      <c r="E180" s="6" t="s">
        <v>1301</v>
      </c>
      <c r="F180" s="6" t="s">
        <v>1302</v>
      </c>
      <c r="G180" s="6" t="s">
        <v>726</v>
      </c>
      <c r="H180" s="6" t="s">
        <v>1303</v>
      </c>
      <c r="I180" s="6" t="s">
        <v>376</v>
      </c>
      <c r="J180" s="6" t="s">
        <v>221</v>
      </c>
    </row>
    <row r="181" spans="1:10">
      <c r="A181" s="6">
        <v>180</v>
      </c>
      <c r="B181" s="6" t="s">
        <v>591</v>
      </c>
      <c r="C181" s="6" t="s">
        <v>109</v>
      </c>
      <c r="D181" s="6" t="s">
        <v>1304</v>
      </c>
      <c r="E181" s="6" t="s">
        <v>1305</v>
      </c>
      <c r="F181" s="6" t="s">
        <v>1306</v>
      </c>
      <c r="G181" s="6" t="s">
        <v>622</v>
      </c>
      <c r="H181" s="6" t="s">
        <v>1307</v>
      </c>
      <c r="I181" s="6" t="s">
        <v>376</v>
      </c>
      <c r="J181" s="6" t="s">
        <v>221</v>
      </c>
    </row>
    <row r="182" spans="1:10">
      <c r="A182" s="6">
        <v>181</v>
      </c>
      <c r="B182" s="6" t="s">
        <v>591</v>
      </c>
      <c r="C182" s="6" t="s">
        <v>109</v>
      </c>
      <c r="D182" s="6" t="s">
        <v>1308</v>
      </c>
      <c r="E182" s="6" t="s">
        <v>1309</v>
      </c>
      <c r="F182" s="6" t="s">
        <v>1310</v>
      </c>
      <c r="G182" s="6" t="s">
        <v>914</v>
      </c>
      <c r="H182" s="6" t="s">
        <v>376</v>
      </c>
      <c r="I182" s="6" t="s">
        <v>1311</v>
      </c>
      <c r="J182" s="6" t="s">
        <v>221</v>
      </c>
    </row>
    <row r="183" spans="1:10">
      <c r="A183" s="6">
        <v>182</v>
      </c>
      <c r="B183" s="6" t="s">
        <v>591</v>
      </c>
      <c r="C183" s="6" t="s">
        <v>109</v>
      </c>
      <c r="D183" s="6" t="s">
        <v>1312</v>
      </c>
      <c r="E183" s="6" t="s">
        <v>1313</v>
      </c>
      <c r="F183" s="6" t="s">
        <v>1314</v>
      </c>
      <c r="G183" s="6" t="s">
        <v>693</v>
      </c>
      <c r="H183" s="6" t="s">
        <v>1315</v>
      </c>
      <c r="I183" s="6" t="s">
        <v>798</v>
      </c>
      <c r="J183" s="6" t="s">
        <v>221</v>
      </c>
    </row>
    <row r="184" spans="1:10">
      <c r="A184" s="6">
        <v>183</v>
      </c>
      <c r="B184" s="6" t="s">
        <v>591</v>
      </c>
      <c r="C184" s="6" t="s">
        <v>109</v>
      </c>
      <c r="D184" s="6" t="s">
        <v>1316</v>
      </c>
      <c r="E184" s="6" t="s">
        <v>1317</v>
      </c>
      <c r="F184" s="6" t="s">
        <v>1318</v>
      </c>
      <c r="G184" s="6" t="s">
        <v>608</v>
      </c>
      <c r="H184" s="6" t="s">
        <v>1319</v>
      </c>
      <c r="I184" s="6" t="s">
        <v>376</v>
      </c>
      <c r="J184" s="6" t="s">
        <v>221</v>
      </c>
    </row>
    <row r="185" spans="1:10">
      <c r="A185" s="6">
        <v>184</v>
      </c>
      <c r="B185" s="6" t="s">
        <v>591</v>
      </c>
      <c r="C185" s="6" t="s">
        <v>109</v>
      </c>
      <c r="D185" s="6" t="s">
        <v>1320</v>
      </c>
      <c r="E185" s="6" t="s">
        <v>1321</v>
      </c>
      <c r="F185" s="6" t="s">
        <v>1322</v>
      </c>
      <c r="G185" s="6" t="s">
        <v>693</v>
      </c>
      <c r="H185" s="6" t="s">
        <v>1323</v>
      </c>
      <c r="I185" s="6" t="s">
        <v>1024</v>
      </c>
      <c r="J185" s="6" t="s">
        <v>221</v>
      </c>
    </row>
    <row r="186" spans="1:10">
      <c r="A186" s="6">
        <v>185</v>
      </c>
      <c r="B186" s="6" t="s">
        <v>591</v>
      </c>
      <c r="C186" s="6" t="s">
        <v>109</v>
      </c>
      <c r="D186" s="6" t="s">
        <v>1324</v>
      </c>
      <c r="E186" s="6" t="s">
        <v>1325</v>
      </c>
      <c r="F186" s="6" t="s">
        <v>1326</v>
      </c>
      <c r="G186" s="6" t="s">
        <v>604</v>
      </c>
      <c r="H186" s="6" t="s">
        <v>1327</v>
      </c>
      <c r="I186" s="6" t="s">
        <v>376</v>
      </c>
      <c r="J186" s="6" t="s">
        <v>221</v>
      </c>
    </row>
    <row r="187" spans="1:10">
      <c r="A187" s="6">
        <v>186</v>
      </c>
      <c r="B187" s="6" t="s">
        <v>591</v>
      </c>
      <c r="C187" s="6" t="s">
        <v>109</v>
      </c>
      <c r="D187" s="6" t="s">
        <v>1328</v>
      </c>
      <c r="E187" s="6" t="s">
        <v>1329</v>
      </c>
      <c r="F187" s="6" t="s">
        <v>1330</v>
      </c>
      <c r="G187" s="6" t="s">
        <v>781</v>
      </c>
      <c r="H187" s="6" t="s">
        <v>1331</v>
      </c>
      <c r="I187" s="6" t="s">
        <v>1185</v>
      </c>
      <c r="J187" s="6" t="s">
        <v>221</v>
      </c>
    </row>
    <row r="188" spans="1:10">
      <c r="A188" s="6">
        <v>187</v>
      </c>
      <c r="B188" s="6" t="s">
        <v>591</v>
      </c>
      <c r="C188" s="6" t="s">
        <v>109</v>
      </c>
      <c r="D188" s="6" t="s">
        <v>1332</v>
      </c>
      <c r="E188" s="6" t="s">
        <v>1333</v>
      </c>
      <c r="F188" s="6" t="s">
        <v>1334</v>
      </c>
      <c r="G188" s="6" t="s">
        <v>945</v>
      </c>
      <c r="H188" s="6" t="s">
        <v>1335</v>
      </c>
      <c r="I188" s="6" t="s">
        <v>782</v>
      </c>
      <c r="J188" s="6" t="s">
        <v>221</v>
      </c>
    </row>
    <row r="189" spans="1:10">
      <c r="A189" s="6">
        <v>188</v>
      </c>
      <c r="B189" s="6" t="s">
        <v>591</v>
      </c>
      <c r="C189" s="6" t="s">
        <v>109</v>
      </c>
      <c r="D189" s="6" t="s">
        <v>1336</v>
      </c>
      <c r="E189" s="6" t="s">
        <v>1337</v>
      </c>
      <c r="F189" s="6" t="s">
        <v>1338</v>
      </c>
      <c r="G189" s="6" t="s">
        <v>1339</v>
      </c>
      <c r="H189" s="6" t="s">
        <v>1340</v>
      </c>
      <c r="I189" s="6" t="s">
        <v>376</v>
      </c>
      <c r="J189" s="6" t="s">
        <v>221</v>
      </c>
    </row>
    <row r="190" spans="1:10">
      <c r="A190" s="6">
        <v>189</v>
      </c>
      <c r="B190" s="6" t="s">
        <v>591</v>
      </c>
      <c r="C190" s="6" t="s">
        <v>109</v>
      </c>
      <c r="D190" s="6" t="s">
        <v>1341</v>
      </c>
      <c r="E190" s="6" t="s">
        <v>1342</v>
      </c>
      <c r="F190" s="6" t="s">
        <v>1343</v>
      </c>
      <c r="G190" s="6" t="s">
        <v>715</v>
      </c>
      <c r="H190" s="6" t="s">
        <v>376</v>
      </c>
      <c r="I190" s="6" t="s">
        <v>376</v>
      </c>
      <c r="J190" s="6" t="s">
        <v>221</v>
      </c>
    </row>
    <row r="191" spans="1:10">
      <c r="A191" s="6">
        <v>190</v>
      </c>
      <c r="B191" s="6" t="s">
        <v>591</v>
      </c>
      <c r="C191" s="6" t="s">
        <v>109</v>
      </c>
      <c r="D191" s="6" t="s">
        <v>1344</v>
      </c>
      <c r="E191" s="6" t="s">
        <v>1345</v>
      </c>
      <c r="F191" s="6" t="s">
        <v>1346</v>
      </c>
      <c r="G191" s="6" t="s">
        <v>622</v>
      </c>
      <c r="H191" s="6" t="s">
        <v>376</v>
      </c>
      <c r="I191" s="6" t="s">
        <v>376</v>
      </c>
      <c r="J191" s="6" t="s">
        <v>221</v>
      </c>
    </row>
    <row r="192" spans="1:10">
      <c r="A192" s="6">
        <v>191</v>
      </c>
      <c r="B192" s="6" t="s">
        <v>591</v>
      </c>
      <c r="C192" s="6" t="s">
        <v>109</v>
      </c>
      <c r="D192" s="6" t="s">
        <v>1347</v>
      </c>
      <c r="E192" s="6" t="s">
        <v>1348</v>
      </c>
      <c r="F192" s="6" t="s">
        <v>1349</v>
      </c>
      <c r="G192" s="6" t="s">
        <v>693</v>
      </c>
      <c r="H192" s="6" t="s">
        <v>376</v>
      </c>
      <c r="I192" s="6" t="s">
        <v>376</v>
      </c>
      <c r="J192" s="6" t="s">
        <v>221</v>
      </c>
    </row>
    <row r="193" spans="1:10">
      <c r="A193" s="6">
        <v>192</v>
      </c>
      <c r="B193" s="6" t="s">
        <v>591</v>
      </c>
      <c r="C193" s="6" t="s">
        <v>109</v>
      </c>
      <c r="D193" s="6" t="s">
        <v>1350</v>
      </c>
      <c r="E193" s="6" t="s">
        <v>1351</v>
      </c>
      <c r="F193" s="6" t="s">
        <v>1352</v>
      </c>
      <c r="G193" s="6" t="s">
        <v>848</v>
      </c>
      <c r="H193" s="6" t="s">
        <v>376</v>
      </c>
      <c r="I193" s="6" t="s">
        <v>376</v>
      </c>
      <c r="J193" s="6" t="s">
        <v>221</v>
      </c>
    </row>
    <row r="194" spans="1:10">
      <c r="A194" s="6">
        <v>193</v>
      </c>
      <c r="B194" s="6" t="s">
        <v>591</v>
      </c>
      <c r="C194" s="6" t="s">
        <v>109</v>
      </c>
      <c r="D194" s="6" t="s">
        <v>1353</v>
      </c>
      <c r="E194" s="6" t="s">
        <v>1354</v>
      </c>
      <c r="F194" s="6" t="s">
        <v>1355</v>
      </c>
      <c r="G194" s="6" t="s">
        <v>954</v>
      </c>
      <c r="H194" s="6" t="s">
        <v>376</v>
      </c>
      <c r="I194" s="6" t="s">
        <v>376</v>
      </c>
      <c r="J194" s="6" t="s">
        <v>221</v>
      </c>
    </row>
    <row r="195" spans="1:10">
      <c r="A195" s="6">
        <v>194</v>
      </c>
      <c r="B195" s="6" t="s">
        <v>591</v>
      </c>
      <c r="C195" s="6" t="s">
        <v>109</v>
      </c>
      <c r="D195" s="6" t="s">
        <v>1356</v>
      </c>
      <c r="E195" s="6" t="s">
        <v>1357</v>
      </c>
      <c r="F195" s="6" t="s">
        <v>1358</v>
      </c>
      <c r="G195" s="6" t="s">
        <v>630</v>
      </c>
      <c r="H195" s="6" t="s">
        <v>1359</v>
      </c>
      <c r="I195" s="6" t="s">
        <v>782</v>
      </c>
      <c r="J195" s="6" t="s">
        <v>221</v>
      </c>
    </row>
    <row r="196" spans="1:10">
      <c r="A196" s="6">
        <v>195</v>
      </c>
      <c r="B196" s="6" t="s">
        <v>591</v>
      </c>
      <c r="C196" s="6" t="s">
        <v>109</v>
      </c>
      <c r="D196" s="6" t="s">
        <v>1360</v>
      </c>
      <c r="E196" s="6" t="s">
        <v>1361</v>
      </c>
      <c r="F196" s="6" t="s">
        <v>1362</v>
      </c>
      <c r="G196" s="6" t="s">
        <v>950</v>
      </c>
      <c r="H196" s="6" t="s">
        <v>888</v>
      </c>
      <c r="I196" s="6" t="s">
        <v>376</v>
      </c>
      <c r="J196" s="6" t="s">
        <v>221</v>
      </c>
    </row>
    <row r="197" spans="1:10">
      <c r="A197" s="6">
        <v>196</v>
      </c>
      <c r="B197" s="6" t="s">
        <v>591</v>
      </c>
      <c r="C197" s="6" t="s">
        <v>109</v>
      </c>
      <c r="D197" s="6" t="s">
        <v>1363</v>
      </c>
      <c r="E197" s="6" t="s">
        <v>1364</v>
      </c>
      <c r="F197" s="6" t="s">
        <v>1365</v>
      </c>
      <c r="G197" s="6" t="s">
        <v>786</v>
      </c>
      <c r="H197" s="6" t="s">
        <v>376</v>
      </c>
      <c r="I197" s="6" t="s">
        <v>376</v>
      </c>
      <c r="J197" s="6" t="s">
        <v>221</v>
      </c>
    </row>
    <row r="198" spans="1:10">
      <c r="A198" s="6">
        <v>197</v>
      </c>
      <c r="B198" s="6" t="s">
        <v>591</v>
      </c>
      <c r="C198" s="6" t="s">
        <v>109</v>
      </c>
      <c r="D198" s="6" t="s">
        <v>1366</v>
      </c>
      <c r="E198" s="6" t="s">
        <v>1367</v>
      </c>
      <c r="F198" s="6" t="s">
        <v>1368</v>
      </c>
      <c r="G198" s="6" t="s">
        <v>622</v>
      </c>
      <c r="H198" s="6" t="s">
        <v>1369</v>
      </c>
      <c r="I198" s="6" t="s">
        <v>376</v>
      </c>
      <c r="J198" s="6" t="s">
        <v>221</v>
      </c>
    </row>
    <row r="199" spans="1:10">
      <c r="A199" s="6">
        <v>198</v>
      </c>
      <c r="B199" s="6" t="s">
        <v>591</v>
      </c>
      <c r="C199" s="6" t="s">
        <v>109</v>
      </c>
      <c r="D199" s="6" t="s">
        <v>1370</v>
      </c>
      <c r="E199" s="6" t="s">
        <v>1371</v>
      </c>
      <c r="F199" s="6" t="s">
        <v>1372</v>
      </c>
      <c r="G199" s="6" t="s">
        <v>608</v>
      </c>
      <c r="H199" s="6" t="s">
        <v>1373</v>
      </c>
      <c r="I199" s="6" t="s">
        <v>376</v>
      </c>
      <c r="J199" s="6" t="s">
        <v>221</v>
      </c>
    </row>
    <row r="200" spans="1:10">
      <c r="A200" s="6">
        <v>199</v>
      </c>
      <c r="B200" s="6" t="s">
        <v>591</v>
      </c>
      <c r="C200" s="6" t="s">
        <v>109</v>
      </c>
      <c r="D200" s="6" t="s">
        <v>1374</v>
      </c>
      <c r="E200" s="6" t="s">
        <v>1375</v>
      </c>
      <c r="F200" s="6" t="s">
        <v>1376</v>
      </c>
      <c r="G200" s="6" t="s">
        <v>710</v>
      </c>
      <c r="H200" s="6" t="s">
        <v>888</v>
      </c>
      <c r="I200" s="6" t="s">
        <v>376</v>
      </c>
      <c r="J200" s="6" t="s">
        <v>221</v>
      </c>
    </row>
    <row r="201" spans="1:10">
      <c r="A201" s="6">
        <v>200</v>
      </c>
      <c r="B201" s="6" t="s">
        <v>591</v>
      </c>
      <c r="C201" s="6" t="s">
        <v>109</v>
      </c>
      <c r="D201" s="6" t="s">
        <v>1377</v>
      </c>
      <c r="E201" s="6" t="s">
        <v>1378</v>
      </c>
      <c r="F201" s="6" t="s">
        <v>1379</v>
      </c>
      <c r="G201" s="6" t="s">
        <v>622</v>
      </c>
      <c r="H201" s="6" t="s">
        <v>1380</v>
      </c>
      <c r="I201" s="6" t="s">
        <v>376</v>
      </c>
      <c r="J201" s="6" t="s">
        <v>221</v>
      </c>
    </row>
    <row r="202" spans="1:10">
      <c r="A202" s="6">
        <v>201</v>
      </c>
      <c r="B202" s="6" t="s">
        <v>591</v>
      </c>
      <c r="C202" s="6" t="s">
        <v>109</v>
      </c>
      <c r="D202" s="6" t="s">
        <v>1381</v>
      </c>
      <c r="E202" s="6" t="s">
        <v>1382</v>
      </c>
      <c r="F202" s="6" t="s">
        <v>1383</v>
      </c>
      <c r="G202" s="6" t="s">
        <v>630</v>
      </c>
      <c r="H202" s="6" t="s">
        <v>1359</v>
      </c>
      <c r="I202" s="6" t="s">
        <v>782</v>
      </c>
      <c r="J202" s="6" t="s">
        <v>221</v>
      </c>
    </row>
    <row r="203" spans="1:10">
      <c r="A203" s="6">
        <v>202</v>
      </c>
      <c r="B203" s="6" t="s">
        <v>591</v>
      </c>
      <c r="C203" s="6" t="s">
        <v>109</v>
      </c>
      <c r="D203" s="6" t="s">
        <v>1384</v>
      </c>
      <c r="E203" s="6" t="s">
        <v>1382</v>
      </c>
      <c r="F203" s="6" t="s">
        <v>1385</v>
      </c>
      <c r="G203" s="6" t="s">
        <v>897</v>
      </c>
      <c r="H203" s="6" t="s">
        <v>1386</v>
      </c>
      <c r="I203" s="6" t="s">
        <v>376</v>
      </c>
      <c r="J203" s="6" t="s">
        <v>221</v>
      </c>
    </row>
    <row r="204" spans="1:10">
      <c r="A204" s="6">
        <v>203</v>
      </c>
      <c r="B204" s="6" t="s">
        <v>591</v>
      </c>
      <c r="C204" s="6" t="s">
        <v>109</v>
      </c>
      <c r="D204" s="6" t="s">
        <v>1387</v>
      </c>
      <c r="E204" s="6" t="s">
        <v>1388</v>
      </c>
      <c r="F204" s="6" t="s">
        <v>1389</v>
      </c>
      <c r="G204" s="6" t="s">
        <v>791</v>
      </c>
      <c r="H204" s="6" t="s">
        <v>1083</v>
      </c>
      <c r="I204" s="6" t="s">
        <v>376</v>
      </c>
      <c r="J204" s="6" t="s">
        <v>221</v>
      </c>
    </row>
    <row r="205" spans="1:10">
      <c r="A205" s="6">
        <v>204</v>
      </c>
      <c r="B205" s="6" t="s">
        <v>591</v>
      </c>
      <c r="C205" s="6" t="s">
        <v>109</v>
      </c>
      <c r="D205" s="6" t="s">
        <v>1390</v>
      </c>
      <c r="E205" s="6" t="s">
        <v>1391</v>
      </c>
      <c r="F205" s="6" t="s">
        <v>1392</v>
      </c>
      <c r="G205" s="6" t="s">
        <v>698</v>
      </c>
      <c r="H205" s="6" t="s">
        <v>1393</v>
      </c>
      <c r="I205" s="6" t="s">
        <v>376</v>
      </c>
      <c r="J205" s="6" t="s">
        <v>221</v>
      </c>
    </row>
    <row r="206" spans="1:10">
      <c r="A206" s="6">
        <v>205</v>
      </c>
      <c r="B206" s="6" t="s">
        <v>591</v>
      </c>
      <c r="C206" s="6" t="s">
        <v>109</v>
      </c>
      <c r="D206" s="6" t="s">
        <v>1394</v>
      </c>
      <c r="E206" s="6" t="s">
        <v>1395</v>
      </c>
      <c r="F206" s="6" t="s">
        <v>1396</v>
      </c>
      <c r="G206" s="6" t="s">
        <v>599</v>
      </c>
      <c r="H206" s="6" t="s">
        <v>1397</v>
      </c>
      <c r="I206" s="6" t="s">
        <v>376</v>
      </c>
      <c r="J206" s="6" t="s">
        <v>221</v>
      </c>
    </row>
    <row r="207" spans="1:10">
      <c r="A207" s="6">
        <v>206</v>
      </c>
      <c r="B207" s="6" t="s">
        <v>591</v>
      </c>
      <c r="C207" s="6" t="s">
        <v>109</v>
      </c>
      <c r="D207" s="6" t="s">
        <v>1398</v>
      </c>
      <c r="E207" s="6" t="s">
        <v>1399</v>
      </c>
      <c r="F207" s="6" t="s">
        <v>1400</v>
      </c>
      <c r="G207" s="6" t="s">
        <v>693</v>
      </c>
      <c r="H207" s="6" t="s">
        <v>1401</v>
      </c>
      <c r="I207" s="6" t="s">
        <v>376</v>
      </c>
      <c r="J207" s="6" t="s">
        <v>221</v>
      </c>
    </row>
    <row r="208" spans="1:10">
      <c r="A208" s="6">
        <v>207</v>
      </c>
      <c r="B208" s="6" t="s">
        <v>591</v>
      </c>
      <c r="C208" s="6" t="s">
        <v>109</v>
      </c>
      <c r="D208" s="6" t="s">
        <v>1402</v>
      </c>
      <c r="E208" s="6" t="s">
        <v>1403</v>
      </c>
      <c r="F208" s="6" t="s">
        <v>1404</v>
      </c>
      <c r="G208" s="6" t="s">
        <v>892</v>
      </c>
      <c r="H208" s="6" t="s">
        <v>1405</v>
      </c>
      <c r="I208" s="6" t="s">
        <v>1024</v>
      </c>
      <c r="J208" s="6" t="s">
        <v>221</v>
      </c>
    </row>
    <row r="209" spans="1:10">
      <c r="A209" s="6">
        <v>208</v>
      </c>
      <c r="B209" s="6" t="s">
        <v>591</v>
      </c>
      <c r="C209" s="6" t="s">
        <v>109</v>
      </c>
      <c r="D209" s="6" t="s">
        <v>1406</v>
      </c>
      <c r="E209" s="6" t="s">
        <v>1407</v>
      </c>
      <c r="F209" s="6" t="s">
        <v>1408</v>
      </c>
      <c r="G209" s="6" t="s">
        <v>698</v>
      </c>
      <c r="H209" s="6" t="s">
        <v>1409</v>
      </c>
      <c r="I209" s="6" t="s">
        <v>376</v>
      </c>
      <c r="J209" s="6" t="s">
        <v>221</v>
      </c>
    </row>
    <row r="210" spans="1:10">
      <c r="A210" s="6">
        <v>209</v>
      </c>
      <c r="B210" s="6" t="s">
        <v>591</v>
      </c>
      <c r="C210" s="6" t="s">
        <v>109</v>
      </c>
      <c r="D210" s="6" t="s">
        <v>1410</v>
      </c>
      <c r="E210" s="6" t="s">
        <v>1411</v>
      </c>
      <c r="F210" s="6" t="s">
        <v>1412</v>
      </c>
      <c r="G210" s="6" t="s">
        <v>604</v>
      </c>
      <c r="H210" s="6" t="s">
        <v>1413</v>
      </c>
      <c r="I210" s="6" t="s">
        <v>376</v>
      </c>
      <c r="J210" s="6" t="s">
        <v>221</v>
      </c>
    </row>
    <row r="211" spans="1:10">
      <c r="A211" s="6">
        <v>210</v>
      </c>
      <c r="B211" s="6" t="s">
        <v>591</v>
      </c>
      <c r="C211" s="6" t="s">
        <v>109</v>
      </c>
      <c r="D211" s="6" t="s">
        <v>1414</v>
      </c>
      <c r="E211" s="6" t="s">
        <v>1415</v>
      </c>
      <c r="F211" s="6" t="s">
        <v>1416</v>
      </c>
      <c r="G211" s="6" t="s">
        <v>877</v>
      </c>
      <c r="H211" s="6" t="s">
        <v>376</v>
      </c>
      <c r="I211" s="6" t="s">
        <v>376</v>
      </c>
      <c r="J211" s="6" t="s">
        <v>221</v>
      </c>
    </row>
    <row r="212" spans="1:10">
      <c r="A212" s="6">
        <v>211</v>
      </c>
      <c r="B212" s="6" t="s">
        <v>591</v>
      </c>
      <c r="C212" s="6" t="s">
        <v>109</v>
      </c>
      <c r="D212" s="6" t="s">
        <v>1417</v>
      </c>
      <c r="E212" s="6" t="s">
        <v>1418</v>
      </c>
      <c r="F212" s="6" t="s">
        <v>1419</v>
      </c>
      <c r="G212" s="6" t="s">
        <v>897</v>
      </c>
      <c r="H212" s="6" t="s">
        <v>1420</v>
      </c>
      <c r="I212" s="6" t="s">
        <v>376</v>
      </c>
      <c r="J212" s="6" t="s">
        <v>221</v>
      </c>
    </row>
    <row r="213" spans="1:10">
      <c r="A213" s="6">
        <v>212</v>
      </c>
      <c r="B213" s="6" t="s">
        <v>591</v>
      </c>
      <c r="C213" s="6" t="s">
        <v>109</v>
      </c>
      <c r="D213" s="6" t="s">
        <v>1421</v>
      </c>
      <c r="E213" s="6" t="s">
        <v>1422</v>
      </c>
      <c r="F213" s="6" t="s">
        <v>1423</v>
      </c>
      <c r="G213" s="6" t="s">
        <v>945</v>
      </c>
      <c r="H213" s="6" t="s">
        <v>1424</v>
      </c>
      <c r="I213" s="6" t="s">
        <v>376</v>
      </c>
      <c r="J213" s="6" t="s">
        <v>221</v>
      </c>
    </row>
    <row r="214" spans="1:10">
      <c r="A214" s="6">
        <v>213</v>
      </c>
      <c r="B214" s="6" t="s">
        <v>591</v>
      </c>
      <c r="C214" s="6" t="s">
        <v>109</v>
      </c>
      <c r="D214" s="6" t="s">
        <v>1425</v>
      </c>
      <c r="E214" s="6" t="s">
        <v>1426</v>
      </c>
      <c r="F214" s="6" t="s">
        <v>1427</v>
      </c>
      <c r="G214" s="6" t="s">
        <v>608</v>
      </c>
      <c r="H214" s="6" t="s">
        <v>1428</v>
      </c>
      <c r="I214" s="6" t="s">
        <v>1429</v>
      </c>
      <c r="J214" s="6" t="s">
        <v>221</v>
      </c>
    </row>
    <row r="215" spans="1:10">
      <c r="A215" s="6">
        <v>214</v>
      </c>
      <c r="B215" s="6" t="s">
        <v>591</v>
      </c>
      <c r="C215" s="6" t="s">
        <v>109</v>
      </c>
      <c r="D215" s="6" t="s">
        <v>1430</v>
      </c>
      <c r="E215" s="6" t="s">
        <v>1431</v>
      </c>
      <c r="F215" s="6" t="s">
        <v>1432</v>
      </c>
      <c r="G215" s="6" t="s">
        <v>608</v>
      </c>
      <c r="H215" s="6" t="s">
        <v>1433</v>
      </c>
      <c r="I215" s="6" t="s">
        <v>1434</v>
      </c>
      <c r="J215" s="6" t="s">
        <v>221</v>
      </c>
    </row>
    <row r="216" spans="1:10">
      <c r="A216" s="6">
        <v>215</v>
      </c>
      <c r="B216" s="6" t="s">
        <v>591</v>
      </c>
      <c r="C216" s="6" t="s">
        <v>109</v>
      </c>
      <c r="D216" s="6" t="s">
        <v>1435</v>
      </c>
      <c r="E216" s="6" t="s">
        <v>1436</v>
      </c>
      <c r="F216" s="6" t="s">
        <v>1437</v>
      </c>
      <c r="G216" s="6" t="s">
        <v>945</v>
      </c>
      <c r="H216" s="6" t="s">
        <v>1409</v>
      </c>
      <c r="I216" s="6" t="s">
        <v>376</v>
      </c>
      <c r="J216" s="6" t="s">
        <v>221</v>
      </c>
    </row>
    <row r="217" spans="1:10">
      <c r="A217" s="6">
        <v>216</v>
      </c>
      <c r="B217" s="6" t="s">
        <v>591</v>
      </c>
      <c r="C217" s="6" t="s">
        <v>109</v>
      </c>
      <c r="D217" s="6" t="s">
        <v>1438</v>
      </c>
      <c r="E217" s="6" t="s">
        <v>1439</v>
      </c>
      <c r="F217" s="6" t="s">
        <v>1440</v>
      </c>
      <c r="G217" s="6" t="s">
        <v>945</v>
      </c>
      <c r="H217" s="6" t="s">
        <v>1441</v>
      </c>
      <c r="I217" s="6" t="s">
        <v>376</v>
      </c>
      <c r="J217" s="6" t="s">
        <v>221</v>
      </c>
    </row>
    <row r="218" spans="1:10">
      <c r="A218" s="6">
        <v>217</v>
      </c>
      <c r="B218" s="6" t="s">
        <v>591</v>
      </c>
      <c r="C218" s="6" t="s">
        <v>109</v>
      </c>
      <c r="D218" s="6" t="s">
        <v>1442</v>
      </c>
      <c r="E218" s="6" t="s">
        <v>1443</v>
      </c>
      <c r="F218" s="6" t="s">
        <v>1444</v>
      </c>
      <c r="G218" s="6" t="s">
        <v>791</v>
      </c>
      <c r="H218" s="6" t="s">
        <v>1445</v>
      </c>
      <c r="I218" s="6" t="s">
        <v>376</v>
      </c>
      <c r="J218" s="6" t="s">
        <v>221</v>
      </c>
    </row>
    <row r="219" spans="1:10">
      <c r="A219" s="6">
        <v>218</v>
      </c>
      <c r="B219" s="6" t="s">
        <v>591</v>
      </c>
      <c r="C219" s="6" t="s">
        <v>109</v>
      </c>
      <c r="D219" s="6" t="s">
        <v>1446</v>
      </c>
      <c r="E219" s="6" t="s">
        <v>1447</v>
      </c>
      <c r="F219" s="6" t="s">
        <v>1448</v>
      </c>
      <c r="G219" s="6" t="s">
        <v>786</v>
      </c>
      <c r="H219" s="6" t="s">
        <v>376</v>
      </c>
      <c r="I219" s="6" t="s">
        <v>744</v>
      </c>
      <c r="J219" s="6" t="s">
        <v>221</v>
      </c>
    </row>
    <row r="220" spans="1:10">
      <c r="A220" s="6">
        <v>219</v>
      </c>
      <c r="B220" s="6" t="s">
        <v>591</v>
      </c>
      <c r="C220" s="6" t="s">
        <v>109</v>
      </c>
      <c r="D220" s="6" t="s">
        <v>1449</v>
      </c>
      <c r="E220" s="6" t="s">
        <v>1450</v>
      </c>
      <c r="F220" s="6" t="s">
        <v>1451</v>
      </c>
      <c r="G220" s="6" t="s">
        <v>807</v>
      </c>
      <c r="H220" s="6" t="s">
        <v>1452</v>
      </c>
      <c r="I220" s="6" t="s">
        <v>376</v>
      </c>
      <c r="J220" s="6" t="s">
        <v>221</v>
      </c>
    </row>
    <row r="221" spans="1:10">
      <c r="A221" s="6">
        <v>220</v>
      </c>
      <c r="B221" s="6" t="s">
        <v>591</v>
      </c>
      <c r="C221" s="6" t="s">
        <v>109</v>
      </c>
      <c r="D221" s="6" t="s">
        <v>1453</v>
      </c>
      <c r="E221" s="6" t="s">
        <v>1454</v>
      </c>
      <c r="F221" s="6" t="s">
        <v>1455</v>
      </c>
      <c r="G221" s="6" t="s">
        <v>715</v>
      </c>
      <c r="H221" s="6" t="s">
        <v>1456</v>
      </c>
      <c r="I221" s="6" t="s">
        <v>376</v>
      </c>
      <c r="J221" s="6" t="s">
        <v>221</v>
      </c>
    </row>
    <row r="222" spans="1:10">
      <c r="A222" s="6">
        <v>221</v>
      </c>
      <c r="B222" s="6" t="s">
        <v>591</v>
      </c>
      <c r="C222" s="6" t="s">
        <v>109</v>
      </c>
      <c r="D222" s="6" t="s">
        <v>1457</v>
      </c>
      <c r="E222" s="6" t="s">
        <v>1458</v>
      </c>
      <c r="F222" s="6" t="s">
        <v>1459</v>
      </c>
      <c r="G222" s="6" t="s">
        <v>613</v>
      </c>
      <c r="H222" s="6" t="s">
        <v>1460</v>
      </c>
      <c r="I222" s="6" t="s">
        <v>782</v>
      </c>
      <c r="J222" s="6" t="s">
        <v>221</v>
      </c>
    </row>
    <row r="223" spans="1:10">
      <c r="A223" s="6">
        <v>222</v>
      </c>
      <c r="B223" s="6" t="s">
        <v>591</v>
      </c>
      <c r="C223" s="6" t="s">
        <v>109</v>
      </c>
      <c r="D223" s="6" t="s">
        <v>1461</v>
      </c>
      <c r="E223" s="6" t="s">
        <v>1458</v>
      </c>
      <c r="F223" s="6" t="s">
        <v>1462</v>
      </c>
      <c r="G223" s="6" t="s">
        <v>710</v>
      </c>
      <c r="H223" s="6" t="s">
        <v>1463</v>
      </c>
      <c r="I223" s="6" t="s">
        <v>376</v>
      </c>
      <c r="J223" s="6" t="s">
        <v>221</v>
      </c>
    </row>
    <row r="224" spans="1:10">
      <c r="A224" s="6">
        <v>223</v>
      </c>
      <c r="B224" s="6" t="s">
        <v>591</v>
      </c>
      <c r="C224" s="6" t="s">
        <v>109</v>
      </c>
      <c r="D224" s="6" t="s">
        <v>1464</v>
      </c>
      <c r="E224" s="6" t="s">
        <v>1465</v>
      </c>
      <c r="F224" s="6" t="s">
        <v>1466</v>
      </c>
      <c r="G224" s="6" t="s">
        <v>807</v>
      </c>
      <c r="H224" s="6" t="s">
        <v>1467</v>
      </c>
      <c r="I224" s="6" t="s">
        <v>376</v>
      </c>
      <c r="J224" s="6" t="s">
        <v>221</v>
      </c>
    </row>
    <row r="225" spans="1:10">
      <c r="A225" s="6">
        <v>224</v>
      </c>
      <c r="B225" s="6" t="s">
        <v>591</v>
      </c>
      <c r="C225" s="6" t="s">
        <v>109</v>
      </c>
      <c r="D225" s="6" t="s">
        <v>1468</v>
      </c>
      <c r="E225" s="6" t="s">
        <v>1469</v>
      </c>
      <c r="F225" s="6" t="s">
        <v>1470</v>
      </c>
      <c r="G225" s="6" t="s">
        <v>599</v>
      </c>
      <c r="H225" s="6" t="s">
        <v>1471</v>
      </c>
      <c r="I225" s="6" t="s">
        <v>1472</v>
      </c>
      <c r="J225" s="6" t="s">
        <v>221</v>
      </c>
    </row>
    <row r="226" spans="1:10">
      <c r="A226" s="6">
        <v>225</v>
      </c>
      <c r="B226" s="6" t="s">
        <v>591</v>
      </c>
      <c r="C226" s="6" t="s">
        <v>109</v>
      </c>
      <c r="D226" s="6" t="s">
        <v>1473</v>
      </c>
      <c r="E226" s="6" t="s">
        <v>1474</v>
      </c>
      <c r="F226" s="6" t="s">
        <v>1475</v>
      </c>
      <c r="G226" s="6" t="s">
        <v>608</v>
      </c>
      <c r="H226" s="6" t="s">
        <v>376</v>
      </c>
      <c r="I226" s="6" t="s">
        <v>1476</v>
      </c>
      <c r="J226" s="6" t="s">
        <v>221</v>
      </c>
    </row>
    <row r="227" spans="1:10">
      <c r="A227" s="6">
        <v>226</v>
      </c>
      <c r="B227" s="6" t="s">
        <v>591</v>
      </c>
      <c r="C227" s="6" t="s">
        <v>109</v>
      </c>
      <c r="D227" s="6" t="s">
        <v>1477</v>
      </c>
      <c r="E227" s="6" t="s">
        <v>1474</v>
      </c>
      <c r="F227" s="6" t="s">
        <v>1478</v>
      </c>
      <c r="G227" s="6" t="s">
        <v>781</v>
      </c>
      <c r="H227" s="6" t="s">
        <v>1479</v>
      </c>
      <c r="I227" s="6" t="s">
        <v>376</v>
      </c>
      <c r="J227" s="6" t="s">
        <v>221</v>
      </c>
    </row>
    <row r="228" spans="1:10">
      <c r="A228" s="6">
        <v>227</v>
      </c>
      <c r="B228" s="6" t="s">
        <v>591</v>
      </c>
      <c r="C228" s="6" t="s">
        <v>109</v>
      </c>
      <c r="D228" s="6" t="s">
        <v>1480</v>
      </c>
      <c r="E228" s="6" t="s">
        <v>1481</v>
      </c>
      <c r="F228" s="6" t="s">
        <v>1482</v>
      </c>
      <c r="G228" s="6" t="s">
        <v>954</v>
      </c>
      <c r="H228" s="6" t="s">
        <v>1483</v>
      </c>
      <c r="I228" s="6" t="s">
        <v>782</v>
      </c>
      <c r="J228" s="6" t="s">
        <v>221</v>
      </c>
    </row>
    <row r="229" spans="1:10">
      <c r="A229" s="6">
        <v>228</v>
      </c>
      <c r="B229" s="6" t="s">
        <v>591</v>
      </c>
      <c r="C229" s="6" t="s">
        <v>109</v>
      </c>
      <c r="D229" s="6" t="s">
        <v>1484</v>
      </c>
      <c r="E229" s="6" t="s">
        <v>1485</v>
      </c>
      <c r="F229" s="6" t="s">
        <v>1486</v>
      </c>
      <c r="G229" s="6" t="s">
        <v>781</v>
      </c>
      <c r="H229" s="6" t="s">
        <v>1083</v>
      </c>
      <c r="I229" s="6" t="s">
        <v>782</v>
      </c>
      <c r="J229" s="6" t="s">
        <v>221</v>
      </c>
    </row>
    <row r="230" spans="1:10">
      <c r="A230" s="6">
        <v>229</v>
      </c>
      <c r="B230" s="6" t="s">
        <v>591</v>
      </c>
      <c r="C230" s="6" t="s">
        <v>109</v>
      </c>
      <c r="D230" s="6" t="s">
        <v>1487</v>
      </c>
      <c r="E230" s="6" t="s">
        <v>1488</v>
      </c>
      <c r="F230" s="6" t="s">
        <v>1489</v>
      </c>
      <c r="G230" s="6" t="s">
        <v>791</v>
      </c>
      <c r="H230" s="6" t="s">
        <v>1483</v>
      </c>
      <c r="I230" s="6" t="s">
        <v>1490</v>
      </c>
      <c r="J230" s="6" t="s">
        <v>221</v>
      </c>
    </row>
    <row r="231" spans="1:10">
      <c r="A231" s="6">
        <v>230</v>
      </c>
      <c r="B231" s="6" t="s">
        <v>591</v>
      </c>
      <c r="C231" s="6" t="s">
        <v>109</v>
      </c>
      <c r="D231" s="6" t="s">
        <v>1491</v>
      </c>
      <c r="E231" s="6" t="s">
        <v>1492</v>
      </c>
      <c r="F231" s="6" t="s">
        <v>1493</v>
      </c>
      <c r="G231" s="6" t="s">
        <v>848</v>
      </c>
      <c r="H231" s="6" t="s">
        <v>1494</v>
      </c>
      <c r="I231" s="6" t="s">
        <v>376</v>
      </c>
      <c r="J231" s="6" t="s">
        <v>221</v>
      </c>
    </row>
    <row r="232" spans="1:10">
      <c r="A232" s="6">
        <v>231</v>
      </c>
      <c r="B232" s="6" t="s">
        <v>591</v>
      </c>
      <c r="C232" s="6" t="s">
        <v>109</v>
      </c>
      <c r="D232" s="6" t="s">
        <v>1495</v>
      </c>
      <c r="E232" s="6" t="s">
        <v>1496</v>
      </c>
      <c r="F232" s="6" t="s">
        <v>1497</v>
      </c>
      <c r="G232" s="6" t="s">
        <v>1498</v>
      </c>
      <c r="H232" s="6" t="s">
        <v>1499</v>
      </c>
      <c r="I232" s="6" t="s">
        <v>1500</v>
      </c>
      <c r="J232" s="6" t="s">
        <v>221</v>
      </c>
    </row>
    <row r="233" spans="1:10">
      <c r="A233" s="6">
        <v>232</v>
      </c>
      <c r="B233" s="6" t="s">
        <v>591</v>
      </c>
      <c r="C233" s="6" t="s">
        <v>109</v>
      </c>
      <c r="D233" s="6" t="s">
        <v>1501</v>
      </c>
      <c r="E233" s="6" t="s">
        <v>1502</v>
      </c>
      <c r="F233" s="6" t="s">
        <v>1503</v>
      </c>
      <c r="G233" s="6" t="s">
        <v>630</v>
      </c>
      <c r="H233" s="6" t="s">
        <v>1504</v>
      </c>
      <c r="I233" s="6" t="s">
        <v>376</v>
      </c>
      <c r="J233" s="6" t="s">
        <v>221</v>
      </c>
    </row>
    <row r="234" spans="1:10">
      <c r="A234" s="6">
        <v>233</v>
      </c>
      <c r="B234" s="6" t="s">
        <v>591</v>
      </c>
      <c r="C234" s="6" t="s">
        <v>109</v>
      </c>
      <c r="D234" s="6" t="s">
        <v>1505</v>
      </c>
      <c r="E234" s="6" t="s">
        <v>1506</v>
      </c>
      <c r="F234" s="6" t="s">
        <v>1507</v>
      </c>
      <c r="G234" s="6" t="s">
        <v>710</v>
      </c>
      <c r="H234" s="6" t="s">
        <v>1083</v>
      </c>
      <c r="I234" s="6" t="s">
        <v>376</v>
      </c>
      <c r="J234" s="6" t="s">
        <v>221</v>
      </c>
    </row>
    <row r="235" spans="1:10">
      <c r="A235" s="6">
        <v>234</v>
      </c>
      <c r="B235" s="6" t="s">
        <v>591</v>
      </c>
      <c r="C235" s="6" t="s">
        <v>109</v>
      </c>
      <c r="D235" s="6" t="s">
        <v>1508</v>
      </c>
      <c r="E235" s="6" t="s">
        <v>1509</v>
      </c>
      <c r="F235" s="6" t="s">
        <v>1510</v>
      </c>
      <c r="G235" s="6" t="s">
        <v>630</v>
      </c>
      <c r="H235" s="6" t="s">
        <v>706</v>
      </c>
      <c r="I235" s="6" t="s">
        <v>376</v>
      </c>
      <c r="J235" s="6" t="s">
        <v>221</v>
      </c>
    </row>
    <row r="236" spans="1:10">
      <c r="A236" s="6">
        <v>235</v>
      </c>
      <c r="B236" s="6" t="s">
        <v>591</v>
      </c>
      <c r="C236" s="6" t="s">
        <v>109</v>
      </c>
      <c r="D236" s="6" t="s">
        <v>1511</v>
      </c>
      <c r="E236" s="6" t="s">
        <v>1512</v>
      </c>
      <c r="F236" s="6" t="s">
        <v>1513</v>
      </c>
      <c r="G236" s="6" t="s">
        <v>613</v>
      </c>
      <c r="H236" s="6" t="s">
        <v>1514</v>
      </c>
      <c r="I236" s="6" t="s">
        <v>376</v>
      </c>
      <c r="J236" s="6" t="s">
        <v>221</v>
      </c>
    </row>
    <row r="237" spans="1:10">
      <c r="A237" s="6">
        <v>236</v>
      </c>
      <c r="B237" s="6" t="s">
        <v>591</v>
      </c>
      <c r="C237" s="6" t="s">
        <v>109</v>
      </c>
      <c r="D237" s="6" t="s">
        <v>1515</v>
      </c>
      <c r="E237" s="6" t="s">
        <v>1516</v>
      </c>
      <c r="F237" s="6" t="s">
        <v>1517</v>
      </c>
      <c r="G237" s="6" t="s">
        <v>613</v>
      </c>
      <c r="H237" s="6" t="s">
        <v>1518</v>
      </c>
      <c r="I237" s="6" t="s">
        <v>376</v>
      </c>
      <c r="J237" s="6" t="s">
        <v>221</v>
      </c>
    </row>
    <row r="238" spans="1:10">
      <c r="A238" s="6">
        <v>237</v>
      </c>
      <c r="B238" s="6" t="s">
        <v>591</v>
      </c>
      <c r="C238" s="6" t="s">
        <v>109</v>
      </c>
      <c r="D238" s="6" t="s">
        <v>1519</v>
      </c>
      <c r="E238" s="6" t="s">
        <v>1520</v>
      </c>
      <c r="F238" s="6" t="s">
        <v>1521</v>
      </c>
      <c r="G238" s="6" t="s">
        <v>976</v>
      </c>
      <c r="H238" s="6" t="s">
        <v>376</v>
      </c>
      <c r="I238" s="6" t="s">
        <v>376</v>
      </c>
      <c r="J238" s="6" t="s">
        <v>221</v>
      </c>
    </row>
    <row r="239" spans="1:10">
      <c r="A239" s="6">
        <v>238</v>
      </c>
      <c r="B239" s="6" t="s">
        <v>591</v>
      </c>
      <c r="C239" s="6" t="s">
        <v>109</v>
      </c>
      <c r="D239" s="6" t="s">
        <v>1522</v>
      </c>
      <c r="E239" s="6" t="s">
        <v>1523</v>
      </c>
      <c r="F239" s="6" t="s">
        <v>1524</v>
      </c>
      <c r="G239" s="6" t="s">
        <v>604</v>
      </c>
      <c r="H239" s="6" t="s">
        <v>1525</v>
      </c>
      <c r="I239" s="6" t="s">
        <v>376</v>
      </c>
      <c r="J239" s="6" t="s">
        <v>221</v>
      </c>
    </row>
    <row r="240" spans="1:10">
      <c r="A240" s="6">
        <v>239</v>
      </c>
      <c r="B240" s="6" t="s">
        <v>591</v>
      </c>
      <c r="C240" s="6" t="s">
        <v>109</v>
      </c>
      <c r="D240" s="6" t="s">
        <v>1526</v>
      </c>
      <c r="E240" s="6" t="s">
        <v>1527</v>
      </c>
      <c r="F240" s="6" t="s">
        <v>1528</v>
      </c>
      <c r="G240" s="6" t="s">
        <v>608</v>
      </c>
      <c r="H240" s="6" t="s">
        <v>1529</v>
      </c>
      <c r="I240" s="6" t="s">
        <v>376</v>
      </c>
      <c r="J240" s="6" t="s">
        <v>221</v>
      </c>
    </row>
    <row r="241" spans="1:10">
      <c r="A241" s="6">
        <v>240</v>
      </c>
      <c r="B241" s="6" t="s">
        <v>591</v>
      </c>
      <c r="C241" s="6" t="s">
        <v>109</v>
      </c>
      <c r="D241" s="6" t="s">
        <v>1530</v>
      </c>
      <c r="E241" s="6" t="s">
        <v>1531</v>
      </c>
      <c r="F241" s="6" t="s">
        <v>1532</v>
      </c>
      <c r="G241" s="6" t="s">
        <v>698</v>
      </c>
      <c r="H241" s="6" t="s">
        <v>376</v>
      </c>
      <c r="I241" s="6" t="s">
        <v>1533</v>
      </c>
      <c r="J241" s="6" t="s">
        <v>221</v>
      </c>
    </row>
    <row r="242" spans="1:10">
      <c r="A242" s="6">
        <v>241</v>
      </c>
      <c r="B242" s="6" t="s">
        <v>591</v>
      </c>
      <c r="C242" s="6" t="s">
        <v>109</v>
      </c>
      <c r="D242" s="6" t="s">
        <v>1534</v>
      </c>
      <c r="E242" s="6" t="s">
        <v>1531</v>
      </c>
      <c r="F242" s="6" t="s">
        <v>1535</v>
      </c>
      <c r="G242" s="6" t="s">
        <v>599</v>
      </c>
      <c r="H242" s="6" t="s">
        <v>1536</v>
      </c>
      <c r="I242" s="6" t="s">
        <v>376</v>
      </c>
      <c r="J242" s="6" t="s">
        <v>221</v>
      </c>
    </row>
    <row r="243" spans="1:10">
      <c r="A243" s="6">
        <v>242</v>
      </c>
      <c r="B243" s="6" t="s">
        <v>591</v>
      </c>
      <c r="C243" s="6" t="s">
        <v>109</v>
      </c>
      <c r="D243" s="6" t="s">
        <v>1537</v>
      </c>
      <c r="E243" s="6" t="s">
        <v>1538</v>
      </c>
      <c r="F243" s="6" t="s">
        <v>1539</v>
      </c>
      <c r="G243" s="6" t="s">
        <v>608</v>
      </c>
      <c r="H243" s="6" t="s">
        <v>1540</v>
      </c>
      <c r="I243" s="6" t="s">
        <v>1541</v>
      </c>
      <c r="J243" s="6" t="s">
        <v>221</v>
      </c>
    </row>
    <row r="244" spans="1:10">
      <c r="A244" s="6">
        <v>243</v>
      </c>
      <c r="B244" s="6" t="s">
        <v>591</v>
      </c>
      <c r="C244" s="6" t="s">
        <v>109</v>
      </c>
      <c r="D244" s="6" t="s">
        <v>1542</v>
      </c>
      <c r="E244" s="6" t="s">
        <v>1543</v>
      </c>
      <c r="F244" s="6" t="s">
        <v>1544</v>
      </c>
      <c r="G244" s="6" t="s">
        <v>710</v>
      </c>
      <c r="H244" s="6" t="s">
        <v>376</v>
      </c>
      <c r="I244" s="6" t="s">
        <v>376</v>
      </c>
      <c r="J244" s="6" t="s">
        <v>221</v>
      </c>
    </row>
    <row r="245" spans="1:10">
      <c r="A245" s="6">
        <v>244</v>
      </c>
      <c r="B245" s="6" t="s">
        <v>591</v>
      </c>
      <c r="C245" s="6" t="s">
        <v>109</v>
      </c>
      <c r="D245" s="6" t="s">
        <v>1545</v>
      </c>
      <c r="E245" s="6" t="s">
        <v>1546</v>
      </c>
      <c r="F245" s="6" t="s">
        <v>1547</v>
      </c>
      <c r="G245" s="6" t="s">
        <v>848</v>
      </c>
      <c r="H245" s="6" t="s">
        <v>1548</v>
      </c>
      <c r="I245" s="6" t="s">
        <v>376</v>
      </c>
      <c r="J245" s="6" t="s">
        <v>221</v>
      </c>
    </row>
    <row r="246" spans="1:10">
      <c r="A246" s="6">
        <v>245</v>
      </c>
      <c r="B246" s="6" t="s">
        <v>591</v>
      </c>
      <c r="C246" s="6" t="s">
        <v>109</v>
      </c>
      <c r="D246" s="6" t="s">
        <v>1549</v>
      </c>
      <c r="E246" s="6" t="s">
        <v>1550</v>
      </c>
      <c r="F246" s="6" t="s">
        <v>1551</v>
      </c>
      <c r="G246" s="6" t="s">
        <v>676</v>
      </c>
      <c r="H246" s="6" t="s">
        <v>376</v>
      </c>
      <c r="I246" s="6" t="s">
        <v>376</v>
      </c>
      <c r="J246" s="6" t="s">
        <v>221</v>
      </c>
    </row>
    <row r="247" spans="1:10">
      <c r="A247" s="6">
        <v>246</v>
      </c>
      <c r="B247" s="6" t="s">
        <v>591</v>
      </c>
      <c r="C247" s="6" t="s">
        <v>109</v>
      </c>
      <c r="D247" s="6" t="s">
        <v>1552</v>
      </c>
      <c r="E247" s="6" t="s">
        <v>1553</v>
      </c>
      <c r="F247" s="6" t="s">
        <v>1554</v>
      </c>
      <c r="G247" s="6" t="s">
        <v>693</v>
      </c>
      <c r="H247" s="6" t="s">
        <v>1555</v>
      </c>
      <c r="I247" s="6" t="s">
        <v>376</v>
      </c>
      <c r="J247" s="6" t="s">
        <v>221</v>
      </c>
    </row>
    <row r="248" spans="1:10">
      <c r="A248" s="6">
        <v>247</v>
      </c>
      <c r="B248" s="6" t="s">
        <v>591</v>
      </c>
      <c r="C248" s="6" t="s">
        <v>109</v>
      </c>
      <c r="D248" s="6" t="s">
        <v>1556</v>
      </c>
      <c r="E248" s="6" t="s">
        <v>1557</v>
      </c>
      <c r="F248" s="6" t="s">
        <v>1558</v>
      </c>
      <c r="G248" s="6" t="s">
        <v>698</v>
      </c>
      <c r="H248" s="6" t="s">
        <v>376</v>
      </c>
      <c r="I248" s="6" t="s">
        <v>376</v>
      </c>
      <c r="J248" s="6" t="s">
        <v>221</v>
      </c>
    </row>
    <row r="249" spans="1:10">
      <c r="A249" s="6">
        <v>248</v>
      </c>
      <c r="B249" s="6" t="s">
        <v>591</v>
      </c>
      <c r="C249" s="6" t="s">
        <v>109</v>
      </c>
      <c r="D249" s="6" t="s">
        <v>1559</v>
      </c>
      <c r="E249" s="6" t="s">
        <v>1560</v>
      </c>
      <c r="F249" s="6" t="s">
        <v>1561</v>
      </c>
      <c r="G249" s="6" t="s">
        <v>613</v>
      </c>
      <c r="H249" s="6" t="s">
        <v>376</v>
      </c>
      <c r="I249" s="6" t="s">
        <v>376</v>
      </c>
      <c r="J249" s="6" t="s">
        <v>221</v>
      </c>
    </row>
    <row r="250" spans="1:10">
      <c r="A250" s="6">
        <v>249</v>
      </c>
      <c r="B250" s="6" t="s">
        <v>591</v>
      </c>
      <c r="C250" s="6" t="s">
        <v>109</v>
      </c>
      <c r="D250" s="6" t="s">
        <v>1562</v>
      </c>
      <c r="E250" s="6" t="s">
        <v>1563</v>
      </c>
      <c r="F250" s="6" t="s">
        <v>1564</v>
      </c>
      <c r="G250" s="6" t="s">
        <v>726</v>
      </c>
      <c r="H250" s="6" t="s">
        <v>1565</v>
      </c>
      <c r="I250" s="6" t="s">
        <v>376</v>
      </c>
      <c r="J250" s="6" t="s">
        <v>221</v>
      </c>
    </row>
    <row r="251" spans="1:10">
      <c r="A251" s="6">
        <v>250</v>
      </c>
      <c r="B251" s="6" t="s">
        <v>591</v>
      </c>
      <c r="C251" s="6" t="s">
        <v>109</v>
      </c>
      <c r="D251" s="6" t="s">
        <v>1566</v>
      </c>
      <c r="E251" s="6" t="s">
        <v>1567</v>
      </c>
      <c r="F251" s="6" t="s">
        <v>1568</v>
      </c>
      <c r="G251" s="6" t="s">
        <v>887</v>
      </c>
      <c r="H251" s="6" t="s">
        <v>376</v>
      </c>
      <c r="I251" s="6" t="s">
        <v>376</v>
      </c>
      <c r="J251" s="6" t="s">
        <v>221</v>
      </c>
    </row>
    <row r="252" spans="1:10">
      <c r="A252" s="6">
        <v>251</v>
      </c>
      <c r="B252" s="6" t="s">
        <v>591</v>
      </c>
      <c r="C252" s="6" t="s">
        <v>109</v>
      </c>
      <c r="D252" s="6" t="s">
        <v>1569</v>
      </c>
      <c r="E252" s="6" t="s">
        <v>1570</v>
      </c>
      <c r="F252" s="6" t="s">
        <v>1571</v>
      </c>
      <c r="G252" s="6" t="s">
        <v>604</v>
      </c>
      <c r="H252" s="6" t="s">
        <v>1572</v>
      </c>
      <c r="I252" s="6" t="s">
        <v>376</v>
      </c>
      <c r="J252" s="6" t="s">
        <v>221</v>
      </c>
    </row>
    <row r="253" spans="1:10">
      <c r="A253" s="6">
        <v>252</v>
      </c>
      <c r="B253" s="6" t="s">
        <v>591</v>
      </c>
      <c r="C253" s="6" t="s">
        <v>109</v>
      </c>
      <c r="D253" s="6" t="s">
        <v>1573</v>
      </c>
      <c r="E253" s="6" t="s">
        <v>1574</v>
      </c>
      <c r="F253" s="6" t="s">
        <v>1575</v>
      </c>
      <c r="G253" s="6" t="s">
        <v>976</v>
      </c>
      <c r="H253" s="6" t="s">
        <v>376</v>
      </c>
      <c r="I253" s="6" t="s">
        <v>782</v>
      </c>
      <c r="J253" s="6" t="s">
        <v>221</v>
      </c>
    </row>
    <row r="254" spans="1:10">
      <c r="A254" s="6">
        <v>253</v>
      </c>
      <c r="B254" s="6" t="s">
        <v>591</v>
      </c>
      <c r="C254" s="6" t="s">
        <v>109</v>
      </c>
      <c r="D254" s="6" t="s">
        <v>1576</v>
      </c>
      <c r="E254" s="6" t="s">
        <v>1577</v>
      </c>
      <c r="F254" s="6" t="s">
        <v>1578</v>
      </c>
      <c r="G254" s="6" t="s">
        <v>608</v>
      </c>
      <c r="H254" s="6" t="s">
        <v>1579</v>
      </c>
      <c r="I254" s="6" t="s">
        <v>1580</v>
      </c>
      <c r="J254" s="6" t="s">
        <v>221</v>
      </c>
    </row>
    <row r="255" spans="1:10">
      <c r="A255" s="6">
        <v>254</v>
      </c>
      <c r="B255" s="6" t="s">
        <v>591</v>
      </c>
      <c r="C255" s="6" t="s">
        <v>109</v>
      </c>
      <c r="D255" s="6" t="s">
        <v>1581</v>
      </c>
      <c r="E255" s="6" t="s">
        <v>1582</v>
      </c>
      <c r="F255" s="6" t="s">
        <v>1583</v>
      </c>
      <c r="G255" s="6" t="s">
        <v>892</v>
      </c>
      <c r="H255" s="6" t="s">
        <v>376</v>
      </c>
      <c r="I255" s="6" t="s">
        <v>782</v>
      </c>
      <c r="J255" s="6" t="s">
        <v>221</v>
      </c>
    </row>
    <row r="256" spans="1:10">
      <c r="A256" s="6">
        <v>255</v>
      </c>
      <c r="B256" s="6" t="s">
        <v>591</v>
      </c>
      <c r="C256" s="6" t="s">
        <v>109</v>
      </c>
      <c r="D256" s="6" t="s">
        <v>1584</v>
      </c>
      <c r="E256" s="6" t="s">
        <v>1585</v>
      </c>
      <c r="F256" s="6" t="s">
        <v>1586</v>
      </c>
      <c r="G256" s="6" t="s">
        <v>807</v>
      </c>
      <c r="H256" s="6" t="s">
        <v>1587</v>
      </c>
      <c r="I256" s="6" t="s">
        <v>376</v>
      </c>
      <c r="J256" s="6" t="s">
        <v>221</v>
      </c>
    </row>
    <row r="257" spans="1:10">
      <c r="A257" s="6">
        <v>256</v>
      </c>
      <c r="B257" s="6" t="s">
        <v>591</v>
      </c>
      <c r="C257" s="6" t="s">
        <v>109</v>
      </c>
      <c r="D257" s="6" t="s">
        <v>1588</v>
      </c>
      <c r="E257" s="6" t="s">
        <v>1589</v>
      </c>
      <c r="F257" s="6" t="s">
        <v>1590</v>
      </c>
      <c r="G257" s="6" t="s">
        <v>892</v>
      </c>
      <c r="H257" s="6" t="s">
        <v>376</v>
      </c>
      <c r="I257" s="6" t="s">
        <v>782</v>
      </c>
      <c r="J257" s="6" t="s">
        <v>221</v>
      </c>
    </row>
    <row r="258" spans="1:10">
      <c r="A258" s="6">
        <v>257</v>
      </c>
      <c r="B258" s="6" t="s">
        <v>591</v>
      </c>
      <c r="C258" s="6" t="s">
        <v>109</v>
      </c>
      <c r="D258" s="6" t="s">
        <v>1591</v>
      </c>
      <c r="E258" s="6" t="s">
        <v>1592</v>
      </c>
      <c r="F258" s="6" t="s">
        <v>1593</v>
      </c>
      <c r="G258" s="6" t="s">
        <v>715</v>
      </c>
      <c r="H258" s="6" t="s">
        <v>1594</v>
      </c>
      <c r="I258" s="6" t="s">
        <v>376</v>
      </c>
      <c r="J258" s="6" t="s">
        <v>221</v>
      </c>
    </row>
    <row r="259" spans="1:10">
      <c r="A259" s="6">
        <v>258</v>
      </c>
      <c r="B259" s="6" t="s">
        <v>591</v>
      </c>
      <c r="C259" s="6" t="s">
        <v>109</v>
      </c>
      <c r="D259" s="6" t="s">
        <v>1595</v>
      </c>
      <c r="E259" s="6" t="s">
        <v>1592</v>
      </c>
      <c r="F259" s="6" t="s">
        <v>1596</v>
      </c>
      <c r="G259" s="6" t="s">
        <v>892</v>
      </c>
      <c r="H259" s="6" t="s">
        <v>376</v>
      </c>
      <c r="I259" s="6" t="s">
        <v>376</v>
      </c>
      <c r="J259" s="6" t="s">
        <v>221</v>
      </c>
    </row>
    <row r="260" spans="1:10">
      <c r="A260" s="6">
        <v>259</v>
      </c>
      <c r="B260" s="6" t="s">
        <v>591</v>
      </c>
      <c r="C260" s="6" t="s">
        <v>109</v>
      </c>
      <c r="D260" s="6" t="s">
        <v>1597</v>
      </c>
      <c r="E260" s="6" t="s">
        <v>1598</v>
      </c>
      <c r="F260" s="6" t="s">
        <v>1599</v>
      </c>
      <c r="G260" s="6" t="s">
        <v>791</v>
      </c>
      <c r="H260" s="6" t="s">
        <v>376</v>
      </c>
      <c r="I260" s="6" t="s">
        <v>1024</v>
      </c>
      <c r="J260" s="6" t="s">
        <v>221</v>
      </c>
    </row>
    <row r="261" spans="1:10">
      <c r="A261" s="6">
        <v>260</v>
      </c>
      <c r="B261" s="6" t="s">
        <v>591</v>
      </c>
      <c r="C261" s="6" t="s">
        <v>109</v>
      </c>
      <c r="D261" s="6" t="s">
        <v>1600</v>
      </c>
      <c r="E261" s="6" t="s">
        <v>1601</v>
      </c>
      <c r="F261" s="6" t="s">
        <v>1602</v>
      </c>
      <c r="G261" s="6" t="s">
        <v>1603</v>
      </c>
      <c r="H261" s="6" t="s">
        <v>1452</v>
      </c>
      <c r="I261" s="6" t="s">
        <v>1604</v>
      </c>
      <c r="J261" s="6" t="s">
        <v>221</v>
      </c>
    </row>
    <row r="262" spans="1:10">
      <c r="A262" s="6">
        <v>261</v>
      </c>
      <c r="B262" s="6" t="s">
        <v>591</v>
      </c>
      <c r="C262" s="6" t="s">
        <v>109</v>
      </c>
      <c r="D262" s="6" t="s">
        <v>1605</v>
      </c>
      <c r="E262" s="6" t="s">
        <v>1606</v>
      </c>
      <c r="F262" s="6" t="s">
        <v>1607</v>
      </c>
      <c r="G262" s="6" t="s">
        <v>892</v>
      </c>
      <c r="H262" s="6" t="s">
        <v>1608</v>
      </c>
      <c r="I262" s="6" t="s">
        <v>376</v>
      </c>
      <c r="J262" s="6" t="s">
        <v>221</v>
      </c>
    </row>
    <row r="263" spans="1:10">
      <c r="A263" s="6">
        <v>262</v>
      </c>
      <c r="B263" s="6" t="s">
        <v>591</v>
      </c>
      <c r="C263" s="6" t="s">
        <v>109</v>
      </c>
      <c r="D263" s="6" t="s">
        <v>1609</v>
      </c>
      <c r="E263" s="6" t="s">
        <v>1610</v>
      </c>
      <c r="F263" s="6" t="s">
        <v>1611</v>
      </c>
      <c r="G263" s="6" t="s">
        <v>1612</v>
      </c>
      <c r="H263" s="6" t="s">
        <v>1613</v>
      </c>
      <c r="I263" s="6" t="s">
        <v>376</v>
      </c>
      <c r="J263" s="6" t="s">
        <v>221</v>
      </c>
    </row>
    <row r="264" spans="1:10">
      <c r="A264" s="6">
        <v>263</v>
      </c>
      <c r="B264" s="6" t="s">
        <v>591</v>
      </c>
      <c r="C264" s="6" t="s">
        <v>109</v>
      </c>
      <c r="D264" s="6" t="s">
        <v>1614</v>
      </c>
      <c r="E264" s="6" t="s">
        <v>1615</v>
      </c>
      <c r="F264" s="6" t="s">
        <v>1616</v>
      </c>
      <c r="G264" s="6" t="s">
        <v>892</v>
      </c>
      <c r="H264" s="6" t="s">
        <v>1617</v>
      </c>
      <c r="I264" s="6" t="s">
        <v>376</v>
      </c>
      <c r="J264" s="6" t="s">
        <v>221</v>
      </c>
    </row>
    <row r="265" spans="1:10">
      <c r="A265" s="6">
        <v>264</v>
      </c>
      <c r="B265" s="6" t="s">
        <v>591</v>
      </c>
      <c r="C265" s="6" t="s">
        <v>109</v>
      </c>
      <c r="D265" s="6" t="s">
        <v>1618</v>
      </c>
      <c r="E265" s="6" t="s">
        <v>1619</v>
      </c>
      <c r="F265" s="6" t="s">
        <v>1620</v>
      </c>
      <c r="G265" s="6" t="s">
        <v>887</v>
      </c>
      <c r="H265" s="6" t="s">
        <v>1621</v>
      </c>
      <c r="I265" s="6" t="s">
        <v>1622</v>
      </c>
      <c r="J265" s="6" t="s">
        <v>221</v>
      </c>
    </row>
    <row r="266" spans="1:10">
      <c r="A266" s="6">
        <v>265</v>
      </c>
      <c r="B266" s="6" t="s">
        <v>591</v>
      </c>
      <c r="C266" s="6" t="s">
        <v>109</v>
      </c>
      <c r="D266" s="6" t="s">
        <v>1623</v>
      </c>
      <c r="E266" s="6" t="s">
        <v>1624</v>
      </c>
      <c r="F266" s="6" t="s">
        <v>1625</v>
      </c>
      <c r="G266" s="6" t="s">
        <v>887</v>
      </c>
      <c r="H266" s="6" t="s">
        <v>376</v>
      </c>
      <c r="I266" s="6" t="s">
        <v>376</v>
      </c>
      <c r="J266" s="6" t="s">
        <v>221</v>
      </c>
    </row>
    <row r="267" spans="1:10">
      <c r="A267" s="6">
        <v>266</v>
      </c>
      <c r="B267" s="6" t="s">
        <v>591</v>
      </c>
      <c r="C267" s="6" t="s">
        <v>109</v>
      </c>
      <c r="D267" s="6" t="s">
        <v>1626</v>
      </c>
      <c r="E267" s="6" t="s">
        <v>1627</v>
      </c>
      <c r="F267" s="6" t="s">
        <v>1628</v>
      </c>
      <c r="G267" s="6" t="s">
        <v>1629</v>
      </c>
      <c r="H267" s="6" t="s">
        <v>1630</v>
      </c>
      <c r="I267" s="6" t="s">
        <v>376</v>
      </c>
      <c r="J267" s="6" t="s">
        <v>221</v>
      </c>
    </row>
    <row r="268" spans="1:10">
      <c r="A268" s="6">
        <v>267</v>
      </c>
      <c r="B268" s="6" t="s">
        <v>591</v>
      </c>
      <c r="C268" s="6" t="s">
        <v>109</v>
      </c>
      <c r="D268" s="6" t="s">
        <v>1631</v>
      </c>
      <c r="E268" s="6" t="s">
        <v>1632</v>
      </c>
      <c r="F268" s="6" t="s">
        <v>1633</v>
      </c>
      <c r="G268" s="6" t="s">
        <v>715</v>
      </c>
      <c r="H268" s="6" t="s">
        <v>1634</v>
      </c>
      <c r="I268" s="6" t="s">
        <v>376</v>
      </c>
      <c r="J268" s="6" t="s">
        <v>221</v>
      </c>
    </row>
    <row r="269" spans="1:10">
      <c r="A269" s="6">
        <v>268</v>
      </c>
      <c r="B269" s="6" t="s">
        <v>591</v>
      </c>
      <c r="C269" s="6" t="s">
        <v>109</v>
      </c>
      <c r="D269" s="6" t="s">
        <v>1635</v>
      </c>
      <c r="E269" s="6" t="s">
        <v>1636</v>
      </c>
      <c r="F269" s="6" t="s">
        <v>1637</v>
      </c>
      <c r="G269" s="6" t="s">
        <v>604</v>
      </c>
      <c r="H269" s="6" t="s">
        <v>376</v>
      </c>
      <c r="I269" s="6" t="s">
        <v>376</v>
      </c>
      <c r="J269" s="6" t="s">
        <v>221</v>
      </c>
    </row>
    <row r="270" spans="1:10">
      <c r="A270" s="6">
        <v>269</v>
      </c>
      <c r="B270" s="6" t="s">
        <v>591</v>
      </c>
      <c r="C270" s="6" t="s">
        <v>109</v>
      </c>
      <c r="D270" s="6" t="s">
        <v>1638</v>
      </c>
      <c r="E270" s="6" t="s">
        <v>1639</v>
      </c>
      <c r="F270" s="6" t="s">
        <v>1640</v>
      </c>
      <c r="G270" s="6" t="s">
        <v>781</v>
      </c>
      <c r="H270" s="6" t="s">
        <v>1641</v>
      </c>
      <c r="I270" s="6" t="s">
        <v>376</v>
      </c>
      <c r="J270" s="6" t="s">
        <v>221</v>
      </c>
    </row>
    <row r="271" spans="1:10">
      <c r="A271" s="6">
        <v>270</v>
      </c>
      <c r="B271" s="6" t="s">
        <v>591</v>
      </c>
      <c r="C271" s="6" t="s">
        <v>109</v>
      </c>
      <c r="D271" s="6" t="s">
        <v>1642</v>
      </c>
      <c r="E271" s="6" t="s">
        <v>1643</v>
      </c>
      <c r="F271" s="6" t="s">
        <v>1644</v>
      </c>
      <c r="G271" s="6" t="s">
        <v>1498</v>
      </c>
      <c r="H271" s="6" t="s">
        <v>1645</v>
      </c>
      <c r="I271" s="6" t="s">
        <v>376</v>
      </c>
      <c r="J271" s="6" t="s">
        <v>221</v>
      </c>
    </row>
    <row r="272" spans="1:10">
      <c r="A272" s="6">
        <v>271</v>
      </c>
      <c r="B272" s="6" t="s">
        <v>591</v>
      </c>
      <c r="C272" s="6" t="s">
        <v>109</v>
      </c>
      <c r="D272" s="6" t="s">
        <v>1646</v>
      </c>
      <c r="E272" s="6" t="s">
        <v>1647</v>
      </c>
      <c r="F272" s="6" t="s">
        <v>1648</v>
      </c>
      <c r="G272" s="6" t="s">
        <v>639</v>
      </c>
      <c r="H272" s="6" t="s">
        <v>1649</v>
      </c>
      <c r="I272" s="6" t="s">
        <v>376</v>
      </c>
      <c r="J272" s="6" t="s">
        <v>221</v>
      </c>
    </row>
    <row r="273" spans="1:10">
      <c r="A273" s="6">
        <v>272</v>
      </c>
      <c r="B273" s="6" t="s">
        <v>591</v>
      </c>
      <c r="C273" s="6" t="s">
        <v>109</v>
      </c>
      <c r="D273" s="6" t="s">
        <v>1650</v>
      </c>
      <c r="E273" s="6" t="s">
        <v>1651</v>
      </c>
      <c r="F273" s="6" t="s">
        <v>1652</v>
      </c>
      <c r="G273" s="6" t="s">
        <v>909</v>
      </c>
      <c r="H273" s="6" t="s">
        <v>1653</v>
      </c>
      <c r="I273" s="6" t="s">
        <v>376</v>
      </c>
      <c r="J273" s="6" t="s">
        <v>221</v>
      </c>
    </row>
    <row r="274" spans="1:10">
      <c r="A274" s="6">
        <v>273</v>
      </c>
      <c r="B274" s="6" t="s">
        <v>591</v>
      </c>
      <c r="C274" s="6" t="s">
        <v>109</v>
      </c>
      <c r="D274" s="6" t="s">
        <v>1654</v>
      </c>
      <c r="E274" s="6" t="s">
        <v>1655</v>
      </c>
      <c r="F274" s="6" t="s">
        <v>1656</v>
      </c>
      <c r="G274" s="6" t="s">
        <v>1657</v>
      </c>
      <c r="H274" s="6" t="s">
        <v>376</v>
      </c>
      <c r="I274" s="6" t="s">
        <v>376</v>
      </c>
      <c r="J274" s="6" t="s">
        <v>221</v>
      </c>
    </row>
    <row r="275" spans="1:10">
      <c r="A275" s="6">
        <v>274</v>
      </c>
      <c r="B275" s="6" t="s">
        <v>591</v>
      </c>
      <c r="C275" s="6" t="s">
        <v>109</v>
      </c>
      <c r="D275" s="6" t="s">
        <v>1658</v>
      </c>
      <c r="E275" s="6" t="s">
        <v>1659</v>
      </c>
      <c r="F275" s="6" t="s">
        <v>1660</v>
      </c>
      <c r="G275" s="6" t="s">
        <v>604</v>
      </c>
      <c r="H275" s="6" t="s">
        <v>376</v>
      </c>
      <c r="I275" s="6" t="s">
        <v>376</v>
      </c>
      <c r="J275" s="6" t="s">
        <v>221</v>
      </c>
    </row>
    <row r="276" spans="1:10">
      <c r="A276" s="6">
        <v>275</v>
      </c>
      <c r="B276" s="6" t="s">
        <v>591</v>
      </c>
      <c r="C276" s="6" t="s">
        <v>109</v>
      </c>
      <c r="D276" s="6" t="s">
        <v>1661</v>
      </c>
      <c r="E276" s="6" t="s">
        <v>1662</v>
      </c>
      <c r="F276" s="6" t="s">
        <v>1663</v>
      </c>
      <c r="G276" s="6" t="s">
        <v>1133</v>
      </c>
      <c r="H276" s="6" t="s">
        <v>1664</v>
      </c>
      <c r="I276" s="6" t="s">
        <v>376</v>
      </c>
      <c r="J276" s="6" t="s">
        <v>221</v>
      </c>
    </row>
    <row r="277" spans="1:10">
      <c r="A277" s="6">
        <v>276</v>
      </c>
      <c r="B277" s="6" t="s">
        <v>591</v>
      </c>
      <c r="C277" s="6" t="s">
        <v>109</v>
      </c>
      <c r="D277" s="6" t="s">
        <v>1665</v>
      </c>
      <c r="E277" s="6" t="s">
        <v>1666</v>
      </c>
      <c r="F277" s="6" t="s">
        <v>1667</v>
      </c>
      <c r="G277" s="6" t="s">
        <v>608</v>
      </c>
      <c r="H277" s="6" t="s">
        <v>376</v>
      </c>
      <c r="I277" s="6" t="s">
        <v>376</v>
      </c>
      <c r="J277" s="6" t="s">
        <v>221</v>
      </c>
    </row>
    <row r="278" spans="1:10">
      <c r="A278" s="6">
        <v>277</v>
      </c>
      <c r="B278" s="6" t="s">
        <v>591</v>
      </c>
      <c r="C278" s="6" t="s">
        <v>109</v>
      </c>
      <c r="D278" s="6" t="s">
        <v>1668</v>
      </c>
      <c r="E278" s="6" t="s">
        <v>1669</v>
      </c>
      <c r="F278" s="6" t="s">
        <v>1670</v>
      </c>
      <c r="G278" s="6" t="s">
        <v>1058</v>
      </c>
      <c r="H278" s="6" t="s">
        <v>1671</v>
      </c>
      <c r="I278" s="6" t="s">
        <v>782</v>
      </c>
      <c r="J278" s="6" t="s">
        <v>221</v>
      </c>
    </row>
    <row r="279" spans="1:10">
      <c r="A279" s="6">
        <v>278</v>
      </c>
      <c r="B279" s="6" t="s">
        <v>591</v>
      </c>
      <c r="C279" s="6" t="s">
        <v>109</v>
      </c>
      <c r="D279" s="6" t="s">
        <v>1672</v>
      </c>
      <c r="E279" s="6" t="s">
        <v>1673</v>
      </c>
      <c r="F279" s="6" t="s">
        <v>1674</v>
      </c>
      <c r="G279" s="6" t="s">
        <v>726</v>
      </c>
      <c r="H279" s="6" t="s">
        <v>1565</v>
      </c>
      <c r="I279" s="6" t="s">
        <v>376</v>
      </c>
      <c r="J279" s="6" t="s">
        <v>221</v>
      </c>
    </row>
    <row r="280" spans="1:10">
      <c r="A280" s="6">
        <v>279</v>
      </c>
      <c r="B280" s="6" t="s">
        <v>591</v>
      </c>
      <c r="C280" s="6" t="s">
        <v>109</v>
      </c>
      <c r="D280" s="6" t="s">
        <v>1675</v>
      </c>
      <c r="E280" s="6" t="s">
        <v>1676</v>
      </c>
      <c r="F280" s="6" t="s">
        <v>1677</v>
      </c>
      <c r="G280" s="6" t="s">
        <v>1678</v>
      </c>
      <c r="H280" s="6" t="s">
        <v>376</v>
      </c>
      <c r="I280" s="6" t="s">
        <v>376</v>
      </c>
      <c r="J280" s="6" t="s">
        <v>221</v>
      </c>
    </row>
    <row r="281" spans="1:10">
      <c r="A281" s="6">
        <v>280</v>
      </c>
      <c r="B281" s="6" t="s">
        <v>591</v>
      </c>
      <c r="C281" s="6" t="s">
        <v>109</v>
      </c>
      <c r="D281" s="6" t="s">
        <v>1679</v>
      </c>
      <c r="E281" s="6" t="s">
        <v>1680</v>
      </c>
      <c r="F281" s="6" t="s">
        <v>1681</v>
      </c>
      <c r="G281" s="6" t="s">
        <v>630</v>
      </c>
      <c r="H281" s="6" t="s">
        <v>376</v>
      </c>
      <c r="I281" s="6" t="s">
        <v>376</v>
      </c>
      <c r="J281" s="6" t="s">
        <v>221</v>
      </c>
    </row>
    <row r="282" spans="1:10">
      <c r="A282" s="6">
        <v>281</v>
      </c>
      <c r="B282" s="6" t="s">
        <v>591</v>
      </c>
      <c r="C282" s="6" t="s">
        <v>109</v>
      </c>
      <c r="D282" s="6" t="s">
        <v>1682</v>
      </c>
      <c r="E282" s="6" t="s">
        <v>1683</v>
      </c>
      <c r="F282" s="6" t="s">
        <v>1684</v>
      </c>
      <c r="G282" s="6" t="s">
        <v>639</v>
      </c>
      <c r="H282" s="6" t="s">
        <v>1685</v>
      </c>
      <c r="I282" s="6" t="s">
        <v>376</v>
      </c>
      <c r="J282" s="6" t="s">
        <v>221</v>
      </c>
    </row>
    <row r="283" spans="1:10">
      <c r="A283" s="6">
        <v>282</v>
      </c>
      <c r="B283" s="6" t="s">
        <v>591</v>
      </c>
      <c r="C283" s="6" t="s">
        <v>109</v>
      </c>
      <c r="D283" s="6" t="s">
        <v>1686</v>
      </c>
      <c r="E283" s="6" t="s">
        <v>1687</v>
      </c>
      <c r="F283" s="6" t="s">
        <v>1688</v>
      </c>
      <c r="G283" s="6" t="s">
        <v>608</v>
      </c>
      <c r="H283" s="6" t="s">
        <v>1689</v>
      </c>
      <c r="I283" s="6" t="s">
        <v>376</v>
      </c>
      <c r="J283" s="6" t="s">
        <v>221</v>
      </c>
    </row>
    <row r="284" spans="1:10">
      <c r="A284" s="6">
        <v>283</v>
      </c>
      <c r="B284" s="6" t="s">
        <v>591</v>
      </c>
      <c r="C284" s="6" t="s">
        <v>109</v>
      </c>
      <c r="D284" s="6" t="s">
        <v>1690</v>
      </c>
      <c r="E284" s="6" t="s">
        <v>1691</v>
      </c>
      <c r="F284" s="6" t="s">
        <v>1692</v>
      </c>
      <c r="G284" s="6" t="s">
        <v>622</v>
      </c>
      <c r="H284" s="6" t="s">
        <v>1693</v>
      </c>
      <c r="I284" s="6" t="s">
        <v>1694</v>
      </c>
      <c r="J284" s="6" t="s">
        <v>221</v>
      </c>
    </row>
    <row r="285" spans="1:10">
      <c r="A285" s="6">
        <v>284</v>
      </c>
      <c r="B285" s="6" t="s">
        <v>591</v>
      </c>
      <c r="C285" s="6" t="s">
        <v>109</v>
      </c>
      <c r="D285" s="6" t="s">
        <v>1695</v>
      </c>
      <c r="E285" s="6" t="s">
        <v>1696</v>
      </c>
      <c r="F285" s="6" t="s">
        <v>1697</v>
      </c>
      <c r="G285" s="6" t="s">
        <v>786</v>
      </c>
      <c r="H285" s="6" t="s">
        <v>1698</v>
      </c>
      <c r="I285" s="6" t="s">
        <v>376</v>
      </c>
      <c r="J285" s="6" t="s">
        <v>221</v>
      </c>
    </row>
    <row r="286" spans="1:10">
      <c r="A286" s="6">
        <v>285</v>
      </c>
      <c r="B286" s="6" t="s">
        <v>591</v>
      </c>
      <c r="C286" s="6" t="s">
        <v>109</v>
      </c>
      <c r="D286" s="6" t="s">
        <v>1699</v>
      </c>
      <c r="E286" s="6" t="s">
        <v>1700</v>
      </c>
      <c r="F286" s="6" t="s">
        <v>1701</v>
      </c>
      <c r="G286" s="6" t="s">
        <v>617</v>
      </c>
      <c r="H286" s="6" t="s">
        <v>1702</v>
      </c>
      <c r="I286" s="6" t="s">
        <v>376</v>
      </c>
      <c r="J286" s="6" t="s">
        <v>221</v>
      </c>
    </row>
    <row r="287" spans="1:10">
      <c r="A287" s="6">
        <v>286</v>
      </c>
      <c r="B287" s="6" t="s">
        <v>591</v>
      </c>
      <c r="C287" s="6" t="s">
        <v>109</v>
      </c>
      <c r="D287" s="6" t="s">
        <v>1703</v>
      </c>
      <c r="E287" s="6" t="s">
        <v>1704</v>
      </c>
      <c r="F287" s="6" t="s">
        <v>1705</v>
      </c>
      <c r="G287" s="6" t="s">
        <v>604</v>
      </c>
      <c r="H287" s="6" t="s">
        <v>1706</v>
      </c>
      <c r="I287" s="6" t="s">
        <v>376</v>
      </c>
      <c r="J287" s="6" t="s">
        <v>221</v>
      </c>
    </row>
    <row r="288" spans="1:10">
      <c r="A288" s="6">
        <v>287</v>
      </c>
      <c r="B288" s="6" t="s">
        <v>591</v>
      </c>
      <c r="C288" s="6" t="s">
        <v>109</v>
      </c>
      <c r="D288" s="6" t="s">
        <v>1707</v>
      </c>
      <c r="E288" s="6" t="s">
        <v>1708</v>
      </c>
      <c r="F288" s="6" t="s">
        <v>1709</v>
      </c>
      <c r="G288" s="6" t="s">
        <v>693</v>
      </c>
      <c r="H288" s="6" t="s">
        <v>376</v>
      </c>
      <c r="I288" s="6" t="s">
        <v>376</v>
      </c>
      <c r="J288" s="6" t="s">
        <v>221</v>
      </c>
    </row>
    <row r="289" spans="1:10">
      <c r="A289" s="6">
        <v>288</v>
      </c>
      <c r="B289" s="6" t="s">
        <v>591</v>
      </c>
      <c r="C289" s="6" t="s">
        <v>109</v>
      </c>
      <c r="D289" s="6" t="s">
        <v>1710</v>
      </c>
      <c r="E289" s="6" t="s">
        <v>1711</v>
      </c>
      <c r="F289" s="6" t="s">
        <v>1712</v>
      </c>
      <c r="G289" s="6" t="s">
        <v>848</v>
      </c>
      <c r="H289" s="6" t="s">
        <v>376</v>
      </c>
      <c r="I289" s="6" t="s">
        <v>376</v>
      </c>
      <c r="J289" s="6" t="s">
        <v>221</v>
      </c>
    </row>
    <row r="290" spans="1:10">
      <c r="A290" s="6">
        <v>289</v>
      </c>
      <c r="B290" s="6" t="s">
        <v>591</v>
      </c>
      <c r="C290" s="6" t="s">
        <v>109</v>
      </c>
      <c r="D290" s="6" t="s">
        <v>1713</v>
      </c>
      <c r="E290" s="6" t="s">
        <v>1714</v>
      </c>
      <c r="F290" s="6" t="s">
        <v>1715</v>
      </c>
      <c r="G290" s="6" t="s">
        <v>693</v>
      </c>
      <c r="H290" s="6" t="s">
        <v>376</v>
      </c>
      <c r="I290" s="6" t="s">
        <v>376</v>
      </c>
      <c r="J290" s="6" t="s">
        <v>221</v>
      </c>
    </row>
    <row r="291" spans="1:10">
      <c r="A291" s="6">
        <v>290</v>
      </c>
      <c r="B291" s="6" t="s">
        <v>591</v>
      </c>
      <c r="C291" s="6" t="s">
        <v>109</v>
      </c>
      <c r="D291" s="6" t="s">
        <v>1716</v>
      </c>
      <c r="E291" s="6" t="s">
        <v>1717</v>
      </c>
      <c r="F291" s="6" t="s">
        <v>1718</v>
      </c>
      <c r="G291" s="6" t="s">
        <v>1603</v>
      </c>
      <c r="H291" s="6" t="s">
        <v>1719</v>
      </c>
      <c r="I291" s="6" t="s">
        <v>1720</v>
      </c>
      <c r="J291" s="6" t="s">
        <v>221</v>
      </c>
    </row>
    <row r="292" spans="1:10">
      <c r="A292" s="6">
        <v>291</v>
      </c>
      <c r="B292" s="6" t="s">
        <v>591</v>
      </c>
      <c r="C292" s="6" t="s">
        <v>109</v>
      </c>
      <c r="D292" s="6" t="s">
        <v>1721</v>
      </c>
      <c r="E292" s="6" t="s">
        <v>1722</v>
      </c>
      <c r="F292" s="6" t="s">
        <v>1723</v>
      </c>
      <c r="G292" s="6" t="s">
        <v>613</v>
      </c>
      <c r="H292" s="6" t="s">
        <v>1724</v>
      </c>
      <c r="I292" s="6" t="s">
        <v>376</v>
      </c>
      <c r="J292" s="6" t="s">
        <v>221</v>
      </c>
    </row>
    <row r="293" spans="1:10">
      <c r="A293" s="6">
        <v>292</v>
      </c>
      <c r="B293" s="6" t="s">
        <v>591</v>
      </c>
      <c r="C293" s="6" t="s">
        <v>109</v>
      </c>
      <c r="D293" s="6" t="s">
        <v>1725</v>
      </c>
      <c r="E293" s="6" t="s">
        <v>1726</v>
      </c>
      <c r="F293" s="6" t="s">
        <v>1727</v>
      </c>
      <c r="G293" s="6" t="s">
        <v>693</v>
      </c>
      <c r="H293" s="6" t="s">
        <v>1728</v>
      </c>
      <c r="I293" s="6" t="s">
        <v>376</v>
      </c>
      <c r="J293" s="6" t="s">
        <v>221</v>
      </c>
    </row>
    <row r="294" spans="1:10">
      <c r="A294" s="6">
        <v>293</v>
      </c>
      <c r="B294" s="6" t="s">
        <v>591</v>
      </c>
      <c r="C294" s="6" t="s">
        <v>109</v>
      </c>
      <c r="D294" s="6" t="s">
        <v>1729</v>
      </c>
      <c r="E294" s="6" t="s">
        <v>1730</v>
      </c>
      <c r="F294" s="6" t="s">
        <v>1731</v>
      </c>
      <c r="G294" s="6" t="s">
        <v>726</v>
      </c>
      <c r="H294" s="6" t="s">
        <v>1565</v>
      </c>
      <c r="I294" s="6" t="s">
        <v>376</v>
      </c>
      <c r="J294" s="6" t="s">
        <v>221</v>
      </c>
    </row>
    <row r="295" spans="1:10">
      <c r="A295" s="6">
        <v>294</v>
      </c>
      <c r="B295" s="6" t="s">
        <v>591</v>
      </c>
      <c r="C295" s="6" t="s">
        <v>109</v>
      </c>
      <c r="D295" s="6" t="s">
        <v>1732</v>
      </c>
      <c r="E295" s="6" t="s">
        <v>1733</v>
      </c>
      <c r="F295" s="6" t="s">
        <v>1734</v>
      </c>
      <c r="G295" s="6" t="s">
        <v>604</v>
      </c>
      <c r="H295" s="6" t="s">
        <v>1735</v>
      </c>
      <c r="I295" s="6" t="s">
        <v>376</v>
      </c>
      <c r="J295" s="6" t="s">
        <v>221</v>
      </c>
    </row>
    <row r="296" spans="1:10">
      <c r="A296" s="6">
        <v>295</v>
      </c>
      <c r="B296" s="6" t="s">
        <v>591</v>
      </c>
      <c r="C296" s="6" t="s">
        <v>109</v>
      </c>
      <c r="D296" s="6" t="s">
        <v>1736</v>
      </c>
      <c r="E296" s="6" t="s">
        <v>1737</v>
      </c>
      <c r="F296" s="6" t="s">
        <v>1738</v>
      </c>
      <c r="G296" s="6" t="s">
        <v>604</v>
      </c>
      <c r="H296" s="6" t="s">
        <v>1739</v>
      </c>
      <c r="I296" s="6" t="s">
        <v>376</v>
      </c>
      <c r="J296" s="6" t="s">
        <v>221</v>
      </c>
    </row>
    <row r="297" spans="1:10">
      <c r="A297" s="6">
        <v>296</v>
      </c>
      <c r="B297" s="6" t="s">
        <v>591</v>
      </c>
      <c r="C297" s="6" t="s">
        <v>109</v>
      </c>
      <c r="D297" s="6" t="s">
        <v>1740</v>
      </c>
      <c r="E297" s="6" t="s">
        <v>1741</v>
      </c>
      <c r="F297" s="6" t="s">
        <v>1742</v>
      </c>
      <c r="G297" s="6" t="s">
        <v>1743</v>
      </c>
      <c r="H297" s="6" t="s">
        <v>1744</v>
      </c>
      <c r="I297" s="6" t="s">
        <v>782</v>
      </c>
      <c r="J297" s="6" t="s">
        <v>221</v>
      </c>
    </row>
    <row r="298" spans="1:10">
      <c r="A298" s="6">
        <v>297</v>
      </c>
      <c r="B298" s="6" t="s">
        <v>591</v>
      </c>
      <c r="C298" s="6" t="s">
        <v>109</v>
      </c>
      <c r="D298" s="6" t="s">
        <v>1745</v>
      </c>
      <c r="E298" s="6" t="s">
        <v>1746</v>
      </c>
      <c r="F298" s="6" t="s">
        <v>1747</v>
      </c>
      <c r="G298" s="6" t="s">
        <v>954</v>
      </c>
      <c r="H298" s="6" t="s">
        <v>1748</v>
      </c>
      <c r="I298" s="6" t="s">
        <v>782</v>
      </c>
      <c r="J298" s="6" t="s">
        <v>221</v>
      </c>
    </row>
    <row r="299" spans="1:10">
      <c r="A299" s="6">
        <v>298</v>
      </c>
      <c r="B299" s="6" t="s">
        <v>591</v>
      </c>
      <c r="C299" s="6" t="s">
        <v>109</v>
      </c>
      <c r="D299" s="6" t="s">
        <v>1749</v>
      </c>
      <c r="E299" s="6" t="s">
        <v>1750</v>
      </c>
      <c r="F299" s="6" t="s">
        <v>1751</v>
      </c>
      <c r="G299" s="6" t="s">
        <v>726</v>
      </c>
      <c r="H299" s="6" t="s">
        <v>1565</v>
      </c>
      <c r="I299" s="6" t="s">
        <v>376</v>
      </c>
      <c r="J299" s="6" t="s">
        <v>221</v>
      </c>
    </row>
    <row r="300" spans="1:10">
      <c r="A300" s="6">
        <v>299</v>
      </c>
      <c r="B300" s="6" t="s">
        <v>591</v>
      </c>
      <c r="C300" s="6" t="s">
        <v>109</v>
      </c>
      <c r="D300" s="6" t="s">
        <v>1752</v>
      </c>
      <c r="E300" s="6" t="s">
        <v>1753</v>
      </c>
      <c r="F300" s="6" t="s">
        <v>1754</v>
      </c>
      <c r="G300" s="6" t="s">
        <v>622</v>
      </c>
      <c r="H300" s="6" t="s">
        <v>1755</v>
      </c>
      <c r="I300" s="6" t="s">
        <v>376</v>
      </c>
      <c r="J300" s="6" t="s">
        <v>221</v>
      </c>
    </row>
    <row r="301" spans="1:10">
      <c r="A301" s="6">
        <v>300</v>
      </c>
      <c r="B301" s="6" t="s">
        <v>591</v>
      </c>
      <c r="C301" s="6" t="s">
        <v>109</v>
      </c>
      <c r="D301" s="6" t="s">
        <v>1756</v>
      </c>
      <c r="E301" s="6" t="s">
        <v>1757</v>
      </c>
      <c r="F301" s="6" t="s">
        <v>1758</v>
      </c>
      <c r="G301" s="6" t="s">
        <v>1498</v>
      </c>
      <c r="H301" s="6" t="s">
        <v>376</v>
      </c>
      <c r="I301" s="6" t="s">
        <v>376</v>
      </c>
      <c r="J301" s="6" t="s">
        <v>221</v>
      </c>
    </row>
    <row r="302" spans="1:10">
      <c r="A302" s="6">
        <v>301</v>
      </c>
      <c r="B302" s="6" t="s">
        <v>591</v>
      </c>
      <c r="C302" s="6" t="s">
        <v>109</v>
      </c>
      <c r="D302" s="6" t="s">
        <v>1759</v>
      </c>
      <c r="E302" s="6" t="s">
        <v>1760</v>
      </c>
      <c r="F302" s="6" t="s">
        <v>1761</v>
      </c>
      <c r="G302" s="6" t="s">
        <v>726</v>
      </c>
      <c r="H302" s="6" t="s">
        <v>1565</v>
      </c>
      <c r="I302" s="6" t="s">
        <v>376</v>
      </c>
      <c r="J302" s="6" t="s">
        <v>221</v>
      </c>
    </row>
    <row r="303" spans="1:10">
      <c r="A303" s="6">
        <v>302</v>
      </c>
      <c r="B303" s="6" t="s">
        <v>591</v>
      </c>
      <c r="C303" s="6" t="s">
        <v>109</v>
      </c>
      <c r="D303" s="6" t="s">
        <v>1762</v>
      </c>
      <c r="E303" s="6" t="s">
        <v>1763</v>
      </c>
      <c r="F303" s="6" t="s">
        <v>1764</v>
      </c>
      <c r="G303" s="6" t="s">
        <v>1765</v>
      </c>
      <c r="H303" s="6" t="s">
        <v>1766</v>
      </c>
      <c r="I303" s="6" t="s">
        <v>376</v>
      </c>
      <c r="J303" s="6" t="s">
        <v>221</v>
      </c>
    </row>
    <row r="304" spans="1:10">
      <c r="A304" s="6">
        <v>303</v>
      </c>
      <c r="B304" s="6" t="s">
        <v>591</v>
      </c>
      <c r="C304" s="6" t="s">
        <v>109</v>
      </c>
      <c r="D304" s="6" t="s">
        <v>1767</v>
      </c>
      <c r="E304" s="6" t="s">
        <v>1768</v>
      </c>
      <c r="F304" s="6" t="s">
        <v>1769</v>
      </c>
      <c r="G304" s="6" t="s">
        <v>608</v>
      </c>
      <c r="H304" s="6" t="s">
        <v>978</v>
      </c>
      <c r="I304" s="6" t="s">
        <v>376</v>
      </c>
      <c r="J304" s="6" t="s">
        <v>221</v>
      </c>
    </row>
    <row r="305" spans="1:10">
      <c r="A305" s="6">
        <v>304</v>
      </c>
      <c r="B305" s="6" t="s">
        <v>591</v>
      </c>
      <c r="C305" s="6" t="s">
        <v>109</v>
      </c>
      <c r="D305" s="6" t="s">
        <v>1770</v>
      </c>
      <c r="E305" s="6" t="s">
        <v>1771</v>
      </c>
      <c r="F305" s="6" t="s">
        <v>1772</v>
      </c>
      <c r="G305" s="6" t="s">
        <v>710</v>
      </c>
      <c r="H305" s="6" t="s">
        <v>1773</v>
      </c>
      <c r="I305" s="6" t="s">
        <v>376</v>
      </c>
      <c r="J305" s="6" t="s">
        <v>221</v>
      </c>
    </row>
    <row r="306" spans="1:10">
      <c r="A306" s="6">
        <v>305</v>
      </c>
      <c r="B306" s="6" t="s">
        <v>591</v>
      </c>
      <c r="C306" s="6" t="s">
        <v>109</v>
      </c>
      <c r="D306" s="6" t="s">
        <v>1774</v>
      </c>
      <c r="E306" s="6" t="s">
        <v>1775</v>
      </c>
      <c r="F306" s="6" t="s">
        <v>1776</v>
      </c>
      <c r="G306" s="6" t="s">
        <v>726</v>
      </c>
      <c r="H306" s="6" t="s">
        <v>376</v>
      </c>
      <c r="I306" s="6" t="s">
        <v>376</v>
      </c>
      <c r="J306" s="6" t="s">
        <v>221</v>
      </c>
    </row>
    <row r="307" spans="1:10">
      <c r="A307" s="6">
        <v>306</v>
      </c>
      <c r="B307" s="6" t="s">
        <v>591</v>
      </c>
      <c r="C307" s="6" t="s">
        <v>109</v>
      </c>
      <c r="D307" s="6" t="s">
        <v>1777</v>
      </c>
      <c r="E307" s="6" t="s">
        <v>1778</v>
      </c>
      <c r="F307" s="6" t="s">
        <v>1779</v>
      </c>
      <c r="G307" s="6" t="s">
        <v>807</v>
      </c>
      <c r="H307" s="6" t="s">
        <v>1780</v>
      </c>
      <c r="I307" s="6" t="s">
        <v>376</v>
      </c>
      <c r="J307" s="6" t="s">
        <v>221</v>
      </c>
    </row>
    <row r="308" spans="1:10">
      <c r="A308" s="6">
        <v>307</v>
      </c>
      <c r="B308" s="6" t="s">
        <v>591</v>
      </c>
      <c r="C308" s="6" t="s">
        <v>109</v>
      </c>
      <c r="D308" s="6" t="s">
        <v>1781</v>
      </c>
      <c r="E308" s="6" t="s">
        <v>1782</v>
      </c>
      <c r="F308" s="6" t="s">
        <v>1783</v>
      </c>
      <c r="G308" s="6" t="s">
        <v>781</v>
      </c>
      <c r="H308" s="6" t="s">
        <v>1083</v>
      </c>
      <c r="I308" s="6" t="s">
        <v>1151</v>
      </c>
      <c r="J308" s="6" t="s">
        <v>221</v>
      </c>
    </row>
    <row r="309" spans="1:10">
      <c r="A309" s="6">
        <v>308</v>
      </c>
      <c r="B309" s="6" t="s">
        <v>591</v>
      </c>
      <c r="C309" s="6" t="s">
        <v>109</v>
      </c>
      <c r="D309" s="6" t="s">
        <v>1784</v>
      </c>
      <c r="E309" s="6" t="s">
        <v>1785</v>
      </c>
      <c r="F309" s="6" t="s">
        <v>1786</v>
      </c>
      <c r="G309" s="6" t="s">
        <v>599</v>
      </c>
      <c r="H309" s="6" t="s">
        <v>1787</v>
      </c>
      <c r="I309" s="6" t="s">
        <v>905</v>
      </c>
      <c r="J309" s="6" t="s">
        <v>221</v>
      </c>
    </row>
    <row r="310" spans="1:10">
      <c r="A310" s="6">
        <v>309</v>
      </c>
      <c r="B310" s="6" t="s">
        <v>591</v>
      </c>
      <c r="C310" s="6" t="s">
        <v>109</v>
      </c>
      <c r="D310" s="6" t="s">
        <v>1788</v>
      </c>
      <c r="E310" s="6" t="s">
        <v>1789</v>
      </c>
      <c r="F310" s="6" t="s">
        <v>1790</v>
      </c>
      <c r="G310" s="6" t="s">
        <v>786</v>
      </c>
      <c r="H310" s="6" t="s">
        <v>1791</v>
      </c>
      <c r="I310" s="6" t="s">
        <v>376</v>
      </c>
      <c r="J310" s="6" t="s">
        <v>221</v>
      </c>
    </row>
    <row r="311" spans="1:10">
      <c r="A311" s="6">
        <v>310</v>
      </c>
      <c r="B311" s="6" t="s">
        <v>591</v>
      </c>
      <c r="C311" s="6" t="s">
        <v>109</v>
      </c>
      <c r="D311" s="6" t="s">
        <v>1792</v>
      </c>
      <c r="E311" s="6" t="s">
        <v>1793</v>
      </c>
      <c r="F311" s="6" t="s">
        <v>1794</v>
      </c>
      <c r="G311" s="6" t="s">
        <v>726</v>
      </c>
      <c r="H311" s="6" t="s">
        <v>1565</v>
      </c>
      <c r="I311" s="6" t="s">
        <v>376</v>
      </c>
      <c r="J311" s="6" t="s">
        <v>221</v>
      </c>
    </row>
    <row r="312" spans="1:10">
      <c r="A312" s="6">
        <v>311</v>
      </c>
      <c r="B312" s="6" t="s">
        <v>591</v>
      </c>
      <c r="C312" s="6" t="s">
        <v>109</v>
      </c>
      <c r="D312" s="6" t="s">
        <v>1795</v>
      </c>
      <c r="E312" s="6" t="s">
        <v>1796</v>
      </c>
      <c r="F312" s="6" t="s">
        <v>1797</v>
      </c>
      <c r="G312" s="6" t="s">
        <v>786</v>
      </c>
      <c r="H312" s="6" t="s">
        <v>1479</v>
      </c>
      <c r="I312" s="6" t="s">
        <v>782</v>
      </c>
      <c r="J312" s="6" t="s">
        <v>221</v>
      </c>
    </row>
    <row r="313" spans="1:10">
      <c r="A313" s="6">
        <v>312</v>
      </c>
      <c r="B313" s="6" t="s">
        <v>591</v>
      </c>
      <c r="C313" s="6" t="s">
        <v>109</v>
      </c>
      <c r="D313" s="6" t="s">
        <v>1798</v>
      </c>
      <c r="E313" s="6" t="s">
        <v>1799</v>
      </c>
      <c r="F313" s="6" t="s">
        <v>1800</v>
      </c>
      <c r="G313" s="6" t="s">
        <v>599</v>
      </c>
      <c r="H313" s="6" t="s">
        <v>1801</v>
      </c>
      <c r="I313" s="6" t="s">
        <v>376</v>
      </c>
      <c r="J313" s="6" t="s">
        <v>221</v>
      </c>
    </row>
    <row r="314" spans="1:10">
      <c r="A314" s="6">
        <v>313</v>
      </c>
      <c r="B314" s="6" t="s">
        <v>591</v>
      </c>
      <c r="C314" s="6" t="s">
        <v>109</v>
      </c>
      <c r="D314" s="6" t="s">
        <v>1802</v>
      </c>
      <c r="E314" s="6" t="s">
        <v>1803</v>
      </c>
      <c r="F314" s="6" t="s">
        <v>1804</v>
      </c>
      <c r="G314" s="6" t="s">
        <v>608</v>
      </c>
      <c r="H314" s="6" t="s">
        <v>1805</v>
      </c>
      <c r="I314" s="6" t="s">
        <v>1806</v>
      </c>
      <c r="J314" s="6" t="s">
        <v>221</v>
      </c>
    </row>
    <row r="315" spans="1:10">
      <c r="A315" s="6">
        <v>314</v>
      </c>
      <c r="B315" s="6" t="s">
        <v>591</v>
      </c>
      <c r="C315" s="6" t="s">
        <v>109</v>
      </c>
      <c r="D315" s="6" t="s">
        <v>1807</v>
      </c>
      <c r="E315" s="6" t="s">
        <v>1808</v>
      </c>
      <c r="F315" s="6" t="s">
        <v>1809</v>
      </c>
      <c r="G315" s="6" t="s">
        <v>848</v>
      </c>
      <c r="H315" s="6" t="s">
        <v>1810</v>
      </c>
      <c r="I315" s="6" t="s">
        <v>376</v>
      </c>
      <c r="J315" s="6" t="s">
        <v>221</v>
      </c>
    </row>
    <row r="316" spans="1:10">
      <c r="A316" s="6">
        <v>315</v>
      </c>
      <c r="B316" s="6" t="s">
        <v>591</v>
      </c>
      <c r="C316" s="6" t="s">
        <v>109</v>
      </c>
      <c r="D316" s="6" t="s">
        <v>1811</v>
      </c>
      <c r="E316" s="6" t="s">
        <v>1812</v>
      </c>
      <c r="F316" s="6" t="s">
        <v>1813</v>
      </c>
      <c r="G316" s="6" t="s">
        <v>848</v>
      </c>
      <c r="H316" s="6" t="s">
        <v>1814</v>
      </c>
      <c r="I316" s="6" t="s">
        <v>1810</v>
      </c>
      <c r="J316" s="6" t="s">
        <v>221</v>
      </c>
    </row>
    <row r="317" spans="1:10">
      <c r="A317" s="6">
        <v>316</v>
      </c>
      <c r="B317" s="6" t="s">
        <v>591</v>
      </c>
      <c r="C317" s="6" t="s">
        <v>109</v>
      </c>
      <c r="D317" s="6" t="s">
        <v>1815</v>
      </c>
      <c r="E317" s="6" t="s">
        <v>1816</v>
      </c>
      <c r="F317" s="6" t="s">
        <v>1817</v>
      </c>
      <c r="G317" s="6" t="s">
        <v>715</v>
      </c>
      <c r="H317" s="6" t="s">
        <v>376</v>
      </c>
      <c r="I317" s="6" t="s">
        <v>376</v>
      </c>
      <c r="J317" s="6" t="s">
        <v>221</v>
      </c>
    </row>
    <row r="318" spans="1:10">
      <c r="A318" s="6">
        <v>317</v>
      </c>
      <c r="B318" s="6" t="s">
        <v>591</v>
      </c>
      <c r="C318" s="6" t="s">
        <v>109</v>
      </c>
      <c r="D318" s="6" t="s">
        <v>1818</v>
      </c>
      <c r="E318" s="6" t="s">
        <v>1819</v>
      </c>
      <c r="F318" s="6" t="s">
        <v>1820</v>
      </c>
      <c r="G318" s="6" t="s">
        <v>613</v>
      </c>
      <c r="H318" s="6" t="s">
        <v>1821</v>
      </c>
      <c r="I318" s="6" t="s">
        <v>376</v>
      </c>
      <c r="J318" s="6" t="s">
        <v>221</v>
      </c>
    </row>
    <row r="319" spans="1:10">
      <c r="A319" s="6">
        <v>318</v>
      </c>
      <c r="B319" s="6" t="s">
        <v>591</v>
      </c>
      <c r="C319" s="6" t="s">
        <v>109</v>
      </c>
      <c r="D319" s="6" t="s">
        <v>1822</v>
      </c>
      <c r="E319" s="6" t="s">
        <v>1823</v>
      </c>
      <c r="F319" s="6" t="s">
        <v>1824</v>
      </c>
      <c r="G319" s="6" t="s">
        <v>882</v>
      </c>
      <c r="H319" s="6" t="s">
        <v>1825</v>
      </c>
      <c r="I319" s="6" t="s">
        <v>1826</v>
      </c>
      <c r="J319" s="6" t="s">
        <v>221</v>
      </c>
    </row>
    <row r="320" spans="1:10">
      <c r="A320" s="6">
        <v>319</v>
      </c>
      <c r="B320" s="6" t="s">
        <v>591</v>
      </c>
      <c r="C320" s="6" t="s">
        <v>109</v>
      </c>
      <c r="D320" s="6" t="s">
        <v>1827</v>
      </c>
      <c r="E320" s="6" t="s">
        <v>1828</v>
      </c>
      <c r="F320" s="6" t="s">
        <v>1829</v>
      </c>
      <c r="G320" s="6" t="s">
        <v>897</v>
      </c>
      <c r="H320" s="6" t="s">
        <v>376</v>
      </c>
      <c r="I320" s="6" t="s">
        <v>376</v>
      </c>
      <c r="J320" s="6" t="s">
        <v>221</v>
      </c>
    </row>
    <row r="321" spans="1:10">
      <c r="A321" s="6">
        <v>320</v>
      </c>
      <c r="B321" s="6" t="s">
        <v>591</v>
      </c>
      <c r="C321" s="6" t="s">
        <v>109</v>
      </c>
      <c r="D321" s="6" t="s">
        <v>1830</v>
      </c>
      <c r="E321" s="6" t="s">
        <v>1831</v>
      </c>
      <c r="F321" s="6" t="s">
        <v>1832</v>
      </c>
      <c r="G321" s="6" t="s">
        <v>781</v>
      </c>
      <c r="H321" s="6" t="s">
        <v>1833</v>
      </c>
      <c r="I321" s="6" t="s">
        <v>376</v>
      </c>
      <c r="J321" s="6" t="s">
        <v>221</v>
      </c>
    </row>
    <row r="322" spans="1:10">
      <c r="A322" s="6">
        <v>321</v>
      </c>
      <c r="B322" s="6" t="s">
        <v>591</v>
      </c>
      <c r="C322" s="6" t="s">
        <v>109</v>
      </c>
      <c r="D322" s="6" t="s">
        <v>1834</v>
      </c>
      <c r="E322" s="6" t="s">
        <v>1835</v>
      </c>
      <c r="F322" s="6" t="s">
        <v>1836</v>
      </c>
      <c r="G322" s="6" t="s">
        <v>781</v>
      </c>
      <c r="H322" s="6" t="s">
        <v>376</v>
      </c>
      <c r="I322" s="6" t="s">
        <v>782</v>
      </c>
      <c r="J322" s="6" t="s">
        <v>221</v>
      </c>
    </row>
    <row r="323" spans="1:10">
      <c r="A323" s="6">
        <v>322</v>
      </c>
      <c r="B323" s="6" t="s">
        <v>591</v>
      </c>
      <c r="C323" s="6" t="s">
        <v>109</v>
      </c>
      <c r="D323" s="6" t="s">
        <v>1837</v>
      </c>
      <c r="E323" s="6" t="s">
        <v>1838</v>
      </c>
      <c r="F323" s="6" t="s">
        <v>1839</v>
      </c>
      <c r="G323" s="6" t="s">
        <v>608</v>
      </c>
      <c r="H323" s="6" t="s">
        <v>1840</v>
      </c>
      <c r="I323" s="6" t="s">
        <v>782</v>
      </c>
      <c r="J323" s="6" t="s">
        <v>221</v>
      </c>
    </row>
    <row r="324" spans="1:10">
      <c r="A324" s="6">
        <v>323</v>
      </c>
      <c r="B324" s="6" t="s">
        <v>591</v>
      </c>
      <c r="C324" s="6" t="s">
        <v>109</v>
      </c>
      <c r="D324" s="6" t="s">
        <v>1841</v>
      </c>
      <c r="E324" s="6" t="s">
        <v>1842</v>
      </c>
      <c r="F324" s="6" t="s">
        <v>1843</v>
      </c>
      <c r="G324" s="6" t="s">
        <v>617</v>
      </c>
      <c r="H324" s="6" t="s">
        <v>376</v>
      </c>
      <c r="I324" s="6" t="s">
        <v>376</v>
      </c>
      <c r="J324" s="6" t="s">
        <v>221</v>
      </c>
    </row>
    <row r="325" spans="1:10">
      <c r="A325" s="6">
        <v>324</v>
      </c>
      <c r="B325" s="6" t="s">
        <v>591</v>
      </c>
      <c r="C325" s="6" t="s">
        <v>109</v>
      </c>
      <c r="D325" s="6" t="s">
        <v>1844</v>
      </c>
      <c r="E325" s="6" t="s">
        <v>1845</v>
      </c>
      <c r="F325" s="6" t="s">
        <v>1846</v>
      </c>
      <c r="G325" s="6" t="s">
        <v>887</v>
      </c>
      <c r="H325" s="6" t="s">
        <v>1847</v>
      </c>
      <c r="I325" s="6" t="s">
        <v>376</v>
      </c>
      <c r="J325" s="6" t="s">
        <v>221</v>
      </c>
    </row>
    <row r="326" spans="1:10">
      <c r="A326" s="6">
        <v>325</v>
      </c>
      <c r="B326" s="6" t="s">
        <v>591</v>
      </c>
      <c r="C326" s="6" t="s">
        <v>109</v>
      </c>
      <c r="D326" s="6" t="s">
        <v>1848</v>
      </c>
      <c r="E326" s="6" t="s">
        <v>1849</v>
      </c>
      <c r="F326" s="6" t="s">
        <v>1850</v>
      </c>
      <c r="G326" s="6" t="s">
        <v>608</v>
      </c>
      <c r="H326" s="6" t="s">
        <v>376</v>
      </c>
      <c r="I326" s="6" t="s">
        <v>376</v>
      </c>
      <c r="J326" s="6" t="s">
        <v>221</v>
      </c>
    </row>
    <row r="327" spans="1:10">
      <c r="A327" s="6">
        <v>326</v>
      </c>
      <c r="B327" s="6" t="s">
        <v>591</v>
      </c>
      <c r="C327" s="6" t="s">
        <v>109</v>
      </c>
      <c r="D327" s="6" t="s">
        <v>1851</v>
      </c>
      <c r="E327" s="6" t="s">
        <v>1852</v>
      </c>
      <c r="F327" s="6" t="s">
        <v>1853</v>
      </c>
      <c r="G327" s="6" t="s">
        <v>613</v>
      </c>
      <c r="H327" s="6" t="s">
        <v>376</v>
      </c>
      <c r="I327" s="6" t="s">
        <v>376</v>
      </c>
      <c r="J327" s="6" t="s">
        <v>221</v>
      </c>
    </row>
    <row r="328" spans="1:10">
      <c r="A328" s="6">
        <v>327</v>
      </c>
      <c r="B328" s="6" t="s">
        <v>591</v>
      </c>
      <c r="C328" s="6" t="s">
        <v>109</v>
      </c>
      <c r="D328" s="6" t="s">
        <v>1854</v>
      </c>
      <c r="E328" s="6" t="s">
        <v>1855</v>
      </c>
      <c r="F328" s="6" t="s">
        <v>1856</v>
      </c>
      <c r="G328" s="6" t="s">
        <v>897</v>
      </c>
      <c r="H328" s="6" t="s">
        <v>888</v>
      </c>
      <c r="I328" s="6" t="s">
        <v>1857</v>
      </c>
      <c r="J328" s="6" t="s">
        <v>221</v>
      </c>
    </row>
    <row r="329" spans="1:10">
      <c r="A329" s="6">
        <v>328</v>
      </c>
      <c r="B329" s="6" t="s">
        <v>591</v>
      </c>
      <c r="C329" s="6" t="s">
        <v>109</v>
      </c>
      <c r="D329" s="6" t="s">
        <v>1858</v>
      </c>
      <c r="E329" s="6" t="s">
        <v>1859</v>
      </c>
      <c r="F329" s="6" t="s">
        <v>1860</v>
      </c>
      <c r="G329" s="6" t="s">
        <v>630</v>
      </c>
      <c r="H329" s="6" t="s">
        <v>376</v>
      </c>
      <c r="I329" s="6" t="s">
        <v>782</v>
      </c>
      <c r="J329" s="6" t="s">
        <v>221</v>
      </c>
    </row>
    <row r="330" spans="1:10">
      <c r="A330" s="6">
        <v>329</v>
      </c>
      <c r="B330" s="6" t="s">
        <v>591</v>
      </c>
      <c r="C330" s="6" t="s">
        <v>109</v>
      </c>
      <c r="D330" s="6" t="s">
        <v>1861</v>
      </c>
      <c r="E330" s="6" t="s">
        <v>1862</v>
      </c>
      <c r="F330" s="6" t="s">
        <v>1863</v>
      </c>
      <c r="G330" s="6" t="s">
        <v>715</v>
      </c>
      <c r="H330" s="6" t="s">
        <v>376</v>
      </c>
      <c r="I330" s="6" t="s">
        <v>376</v>
      </c>
      <c r="J330" s="6" t="s">
        <v>221</v>
      </c>
    </row>
    <row r="331" spans="1:10">
      <c r="A331" s="6">
        <v>330</v>
      </c>
      <c r="B331" s="6" t="s">
        <v>591</v>
      </c>
      <c r="C331" s="6" t="s">
        <v>109</v>
      </c>
      <c r="D331" s="6" t="s">
        <v>1864</v>
      </c>
      <c r="E331" s="6" t="s">
        <v>1865</v>
      </c>
      <c r="F331" s="6" t="s">
        <v>1866</v>
      </c>
      <c r="G331" s="6" t="s">
        <v>791</v>
      </c>
      <c r="H331" s="6" t="s">
        <v>1479</v>
      </c>
      <c r="I331" s="6" t="s">
        <v>376</v>
      </c>
      <c r="J331" s="6" t="s">
        <v>221</v>
      </c>
    </row>
    <row r="332" spans="1:10">
      <c r="A332" s="6">
        <v>331</v>
      </c>
      <c r="B332" s="6" t="s">
        <v>591</v>
      </c>
      <c r="C332" s="6" t="s">
        <v>109</v>
      </c>
      <c r="D332" s="6" t="s">
        <v>1867</v>
      </c>
      <c r="E332" s="6" t="s">
        <v>1868</v>
      </c>
      <c r="F332" s="6" t="s">
        <v>1869</v>
      </c>
      <c r="G332" s="6" t="s">
        <v>599</v>
      </c>
      <c r="H332" s="6" t="s">
        <v>1870</v>
      </c>
      <c r="I332" s="6" t="s">
        <v>376</v>
      </c>
      <c r="J332" s="6" t="s">
        <v>221</v>
      </c>
    </row>
    <row r="333" spans="1:10">
      <c r="A333" s="6">
        <v>332</v>
      </c>
      <c r="B333" s="6" t="s">
        <v>591</v>
      </c>
      <c r="C333" s="6" t="s">
        <v>109</v>
      </c>
      <c r="D333" s="6" t="s">
        <v>1871</v>
      </c>
      <c r="E333" s="6" t="s">
        <v>1872</v>
      </c>
      <c r="F333" s="6" t="s">
        <v>1873</v>
      </c>
      <c r="G333" s="6" t="s">
        <v>786</v>
      </c>
      <c r="H333" s="6" t="s">
        <v>1874</v>
      </c>
      <c r="I333" s="6" t="s">
        <v>376</v>
      </c>
      <c r="J333" s="6" t="s">
        <v>221</v>
      </c>
    </row>
    <row r="334" spans="1:10">
      <c r="A334" s="6">
        <v>333</v>
      </c>
      <c r="B334" s="6" t="s">
        <v>591</v>
      </c>
      <c r="C334" s="6" t="s">
        <v>109</v>
      </c>
      <c r="D334" s="6" t="s">
        <v>1875</v>
      </c>
      <c r="E334" s="6" t="s">
        <v>1876</v>
      </c>
      <c r="F334" s="6" t="s">
        <v>1877</v>
      </c>
      <c r="G334" s="6" t="s">
        <v>950</v>
      </c>
      <c r="H334" s="6" t="s">
        <v>376</v>
      </c>
      <c r="I334" s="6" t="s">
        <v>376</v>
      </c>
      <c r="J334" s="6" t="s">
        <v>221</v>
      </c>
    </row>
    <row r="335" spans="1:10">
      <c r="A335" s="6">
        <v>334</v>
      </c>
      <c r="B335" s="6" t="s">
        <v>591</v>
      </c>
      <c r="C335" s="6" t="s">
        <v>109</v>
      </c>
      <c r="D335" s="6" t="s">
        <v>1878</v>
      </c>
      <c r="E335" s="6" t="s">
        <v>1879</v>
      </c>
      <c r="F335" s="6" t="s">
        <v>1880</v>
      </c>
      <c r="G335" s="6" t="s">
        <v>950</v>
      </c>
      <c r="H335" s="6" t="s">
        <v>1881</v>
      </c>
      <c r="I335" s="6" t="s">
        <v>1882</v>
      </c>
      <c r="J335" s="6" t="s">
        <v>221</v>
      </c>
    </row>
    <row r="336" spans="1:10">
      <c r="A336" s="6">
        <v>335</v>
      </c>
      <c r="B336" s="6" t="s">
        <v>591</v>
      </c>
      <c r="C336" s="6" t="s">
        <v>109</v>
      </c>
      <c r="D336" s="6" t="s">
        <v>1883</v>
      </c>
      <c r="E336" s="6" t="s">
        <v>1884</v>
      </c>
      <c r="F336" s="6" t="s">
        <v>1885</v>
      </c>
      <c r="G336" s="6" t="s">
        <v>604</v>
      </c>
      <c r="H336" s="6" t="s">
        <v>1886</v>
      </c>
      <c r="I336" s="6" t="s">
        <v>1887</v>
      </c>
      <c r="J336" s="6" t="s">
        <v>221</v>
      </c>
    </row>
    <row r="337" spans="1:10">
      <c r="A337" s="6">
        <v>336</v>
      </c>
      <c r="B337" s="6" t="s">
        <v>591</v>
      </c>
      <c r="C337" s="6" t="s">
        <v>109</v>
      </c>
      <c r="D337" s="6" t="s">
        <v>1888</v>
      </c>
      <c r="E337" s="6" t="s">
        <v>1889</v>
      </c>
      <c r="F337" s="6" t="s">
        <v>1890</v>
      </c>
      <c r="G337" s="6" t="s">
        <v>599</v>
      </c>
      <c r="H337" s="6" t="s">
        <v>1891</v>
      </c>
      <c r="I337" s="6" t="s">
        <v>1892</v>
      </c>
      <c r="J337" s="6" t="s">
        <v>221</v>
      </c>
    </row>
    <row r="338" spans="1:10">
      <c r="A338" s="6">
        <v>337</v>
      </c>
      <c r="B338" s="6" t="s">
        <v>591</v>
      </c>
      <c r="C338" s="6" t="s">
        <v>109</v>
      </c>
      <c r="D338" s="6" t="s">
        <v>1893</v>
      </c>
      <c r="E338" s="6" t="s">
        <v>1894</v>
      </c>
      <c r="F338" s="6" t="s">
        <v>1895</v>
      </c>
      <c r="G338" s="6" t="s">
        <v>608</v>
      </c>
      <c r="H338" s="6" t="s">
        <v>1896</v>
      </c>
      <c r="I338" s="6" t="s">
        <v>376</v>
      </c>
      <c r="J338" s="6" t="s">
        <v>221</v>
      </c>
    </row>
    <row r="339" spans="1:10">
      <c r="A339" s="6">
        <v>338</v>
      </c>
      <c r="B339" s="6" t="s">
        <v>591</v>
      </c>
      <c r="C339" s="6" t="s">
        <v>109</v>
      </c>
      <c r="D339" s="6" t="s">
        <v>1897</v>
      </c>
      <c r="E339" s="6" t="s">
        <v>1898</v>
      </c>
      <c r="F339" s="6" t="s">
        <v>1899</v>
      </c>
      <c r="G339" s="6" t="s">
        <v>613</v>
      </c>
      <c r="H339" s="6" t="s">
        <v>1748</v>
      </c>
      <c r="I339" s="6" t="s">
        <v>782</v>
      </c>
      <c r="J339" s="6" t="s">
        <v>221</v>
      </c>
    </row>
    <row r="340" spans="1:10">
      <c r="A340" s="6">
        <v>339</v>
      </c>
      <c r="B340" s="6" t="s">
        <v>591</v>
      </c>
      <c r="C340" s="6" t="s">
        <v>109</v>
      </c>
      <c r="D340" s="6" t="s">
        <v>1900</v>
      </c>
      <c r="E340" s="6" t="s">
        <v>1901</v>
      </c>
      <c r="F340" s="6" t="s">
        <v>1902</v>
      </c>
      <c r="G340" s="6" t="s">
        <v>622</v>
      </c>
      <c r="H340" s="6" t="s">
        <v>376</v>
      </c>
      <c r="I340" s="6" t="s">
        <v>376</v>
      </c>
      <c r="J340" s="6" t="s">
        <v>221</v>
      </c>
    </row>
    <row r="341" spans="1:10">
      <c r="A341" s="6">
        <v>340</v>
      </c>
      <c r="B341" s="6" t="s">
        <v>591</v>
      </c>
      <c r="C341" s="6" t="s">
        <v>109</v>
      </c>
      <c r="D341" s="6" t="s">
        <v>1903</v>
      </c>
      <c r="E341" s="6" t="s">
        <v>1904</v>
      </c>
      <c r="F341" s="6" t="s">
        <v>1905</v>
      </c>
      <c r="G341" s="6" t="s">
        <v>613</v>
      </c>
      <c r="H341" s="6" t="s">
        <v>1906</v>
      </c>
      <c r="I341" s="6" t="s">
        <v>376</v>
      </c>
      <c r="J341" s="6" t="s">
        <v>221</v>
      </c>
    </row>
    <row r="342" spans="1:10">
      <c r="A342" s="6">
        <v>341</v>
      </c>
      <c r="B342" s="6" t="s">
        <v>591</v>
      </c>
      <c r="C342" s="6" t="s">
        <v>109</v>
      </c>
      <c r="D342" s="6" t="s">
        <v>1907</v>
      </c>
      <c r="E342" s="6" t="s">
        <v>1904</v>
      </c>
      <c r="F342" s="6" t="s">
        <v>1908</v>
      </c>
      <c r="G342" s="6" t="s">
        <v>604</v>
      </c>
      <c r="H342" s="6" t="s">
        <v>1909</v>
      </c>
      <c r="I342" s="6" t="s">
        <v>376</v>
      </c>
      <c r="J342" s="6" t="s">
        <v>221</v>
      </c>
    </row>
    <row r="343" spans="1:10">
      <c r="A343" s="6">
        <v>342</v>
      </c>
      <c r="B343" s="6" t="s">
        <v>591</v>
      </c>
      <c r="C343" s="6" t="s">
        <v>109</v>
      </c>
      <c r="D343" s="6" t="s">
        <v>1910</v>
      </c>
      <c r="E343" s="6" t="s">
        <v>1911</v>
      </c>
      <c r="F343" s="6" t="s">
        <v>1912</v>
      </c>
      <c r="G343" s="6" t="s">
        <v>613</v>
      </c>
      <c r="H343" s="6" t="s">
        <v>376</v>
      </c>
      <c r="I343" s="6" t="s">
        <v>376</v>
      </c>
      <c r="J343" s="6" t="s">
        <v>221</v>
      </c>
    </row>
    <row r="344" spans="1:10">
      <c r="A344" s="6">
        <v>343</v>
      </c>
      <c r="B344" s="6" t="s">
        <v>591</v>
      </c>
      <c r="C344" s="6" t="s">
        <v>109</v>
      </c>
      <c r="D344" s="6" t="s">
        <v>1913</v>
      </c>
      <c r="E344" s="6" t="s">
        <v>1914</v>
      </c>
      <c r="F344" s="6" t="s">
        <v>1915</v>
      </c>
      <c r="G344" s="6" t="s">
        <v>608</v>
      </c>
      <c r="H344" s="6" t="s">
        <v>376</v>
      </c>
      <c r="I344" s="6" t="s">
        <v>376</v>
      </c>
      <c r="J344" s="6" t="s">
        <v>221</v>
      </c>
    </row>
    <row r="345" spans="1:10">
      <c r="A345" s="6">
        <v>344</v>
      </c>
      <c r="B345" s="6" t="s">
        <v>591</v>
      </c>
      <c r="C345" s="6" t="s">
        <v>109</v>
      </c>
      <c r="D345" s="6" t="s">
        <v>1916</v>
      </c>
      <c r="E345" s="6" t="s">
        <v>1917</v>
      </c>
      <c r="F345" s="6" t="s">
        <v>1918</v>
      </c>
      <c r="G345" s="6" t="s">
        <v>892</v>
      </c>
      <c r="H345" s="6" t="s">
        <v>1919</v>
      </c>
      <c r="I345" s="6" t="s">
        <v>1887</v>
      </c>
      <c r="J345" s="6" t="s">
        <v>221</v>
      </c>
    </row>
    <row r="346" spans="1:10">
      <c r="A346" s="6">
        <v>345</v>
      </c>
      <c r="B346" s="6" t="s">
        <v>591</v>
      </c>
      <c r="C346" s="6" t="s">
        <v>109</v>
      </c>
      <c r="D346" s="6" t="s">
        <v>1920</v>
      </c>
      <c r="E346" s="6" t="s">
        <v>1917</v>
      </c>
      <c r="F346" s="6" t="s">
        <v>1921</v>
      </c>
      <c r="G346" s="6" t="s">
        <v>1133</v>
      </c>
      <c r="H346" s="6" t="s">
        <v>1922</v>
      </c>
      <c r="I346" s="6" t="s">
        <v>782</v>
      </c>
      <c r="J346" s="6" t="s">
        <v>221</v>
      </c>
    </row>
    <row r="347" spans="1:10">
      <c r="A347" s="6">
        <v>346</v>
      </c>
      <c r="B347" s="6" t="s">
        <v>591</v>
      </c>
      <c r="C347" s="6" t="s">
        <v>109</v>
      </c>
      <c r="D347" s="6" t="s">
        <v>1923</v>
      </c>
      <c r="E347" s="6" t="s">
        <v>1924</v>
      </c>
      <c r="F347" s="6" t="s">
        <v>1925</v>
      </c>
      <c r="G347" s="6" t="s">
        <v>698</v>
      </c>
      <c r="H347" s="6" t="s">
        <v>376</v>
      </c>
      <c r="I347" s="6" t="s">
        <v>1185</v>
      </c>
      <c r="J347" s="6" t="s">
        <v>221</v>
      </c>
    </row>
    <row r="348" spans="1:10">
      <c r="A348" s="6">
        <v>347</v>
      </c>
      <c r="B348" s="6" t="s">
        <v>591</v>
      </c>
      <c r="C348" s="6" t="s">
        <v>109</v>
      </c>
      <c r="D348" s="6" t="s">
        <v>1926</v>
      </c>
      <c r="E348" s="6" t="s">
        <v>1927</v>
      </c>
      <c r="F348" s="6" t="s">
        <v>1928</v>
      </c>
      <c r="G348" s="6" t="s">
        <v>693</v>
      </c>
      <c r="H348" s="6" t="s">
        <v>1929</v>
      </c>
      <c r="I348" s="6" t="s">
        <v>941</v>
      </c>
      <c r="J348" s="6" t="s">
        <v>221</v>
      </c>
    </row>
    <row r="349" spans="1:10">
      <c r="A349" s="6">
        <v>348</v>
      </c>
      <c r="B349" s="6" t="s">
        <v>591</v>
      </c>
      <c r="C349" s="6" t="s">
        <v>109</v>
      </c>
      <c r="D349" s="6" t="s">
        <v>1930</v>
      </c>
      <c r="E349" s="6" t="s">
        <v>1931</v>
      </c>
      <c r="F349" s="6" t="s">
        <v>1932</v>
      </c>
      <c r="G349" s="6" t="s">
        <v>781</v>
      </c>
      <c r="H349" s="6" t="s">
        <v>1933</v>
      </c>
      <c r="I349" s="6" t="s">
        <v>376</v>
      </c>
      <c r="J349" s="6" t="s">
        <v>221</v>
      </c>
    </row>
    <row r="350" spans="1:10">
      <c r="A350" s="6">
        <v>349</v>
      </c>
      <c r="B350" s="6" t="s">
        <v>591</v>
      </c>
      <c r="C350" s="6" t="s">
        <v>109</v>
      </c>
      <c r="D350" s="6" t="s">
        <v>1934</v>
      </c>
      <c r="E350" s="6" t="s">
        <v>1935</v>
      </c>
      <c r="F350" s="6" t="s">
        <v>1936</v>
      </c>
      <c r="G350" s="6" t="s">
        <v>726</v>
      </c>
      <c r="H350" s="6" t="s">
        <v>744</v>
      </c>
      <c r="I350" s="6" t="s">
        <v>376</v>
      </c>
      <c r="J350" s="6" t="s">
        <v>221</v>
      </c>
    </row>
    <row r="351" spans="1:10">
      <c r="A351" s="6">
        <v>350</v>
      </c>
      <c r="B351" s="6" t="s">
        <v>591</v>
      </c>
      <c r="C351" s="6" t="s">
        <v>109</v>
      </c>
      <c r="D351" s="6" t="s">
        <v>1937</v>
      </c>
      <c r="E351" s="6" t="s">
        <v>1935</v>
      </c>
      <c r="F351" s="6" t="s">
        <v>1938</v>
      </c>
      <c r="G351" s="6" t="s">
        <v>608</v>
      </c>
      <c r="H351" s="6" t="s">
        <v>1939</v>
      </c>
      <c r="I351" s="6" t="s">
        <v>376</v>
      </c>
      <c r="J351" s="6" t="s">
        <v>221</v>
      </c>
    </row>
    <row r="352" spans="1:10">
      <c r="A352" s="6">
        <v>351</v>
      </c>
      <c r="B352" s="6" t="s">
        <v>591</v>
      </c>
      <c r="C352" s="6" t="s">
        <v>109</v>
      </c>
      <c r="D352" s="6" t="s">
        <v>1940</v>
      </c>
      <c r="E352" s="6" t="s">
        <v>1941</v>
      </c>
      <c r="F352" s="6" t="s">
        <v>1942</v>
      </c>
      <c r="G352" s="6" t="s">
        <v>613</v>
      </c>
      <c r="H352" s="6" t="s">
        <v>1943</v>
      </c>
      <c r="I352" s="6" t="s">
        <v>376</v>
      </c>
      <c r="J352" s="6" t="s">
        <v>221</v>
      </c>
    </row>
    <row r="353" spans="1:10">
      <c r="A353" s="6">
        <v>352</v>
      </c>
      <c r="B353" s="6" t="s">
        <v>591</v>
      </c>
      <c r="C353" s="6" t="s">
        <v>109</v>
      </c>
      <c r="D353" s="6" t="s">
        <v>1944</v>
      </c>
      <c r="E353" s="6" t="s">
        <v>1945</v>
      </c>
      <c r="F353" s="6" t="s">
        <v>1946</v>
      </c>
      <c r="G353" s="6" t="s">
        <v>599</v>
      </c>
      <c r="H353" s="6" t="s">
        <v>1947</v>
      </c>
      <c r="I353" s="6" t="s">
        <v>1948</v>
      </c>
      <c r="J353" s="6" t="s">
        <v>221</v>
      </c>
    </row>
    <row r="354" spans="1:10">
      <c r="A354" s="6">
        <v>353</v>
      </c>
      <c r="B354" s="6" t="s">
        <v>591</v>
      </c>
      <c r="C354" s="6" t="s">
        <v>109</v>
      </c>
      <c r="D354" s="6" t="s">
        <v>1949</v>
      </c>
      <c r="E354" s="6" t="s">
        <v>1950</v>
      </c>
      <c r="F354" s="6" t="s">
        <v>1951</v>
      </c>
      <c r="G354" s="6" t="s">
        <v>613</v>
      </c>
      <c r="H354" s="6" t="s">
        <v>1952</v>
      </c>
      <c r="I354" s="6" t="s">
        <v>376</v>
      </c>
      <c r="J354" s="6" t="s">
        <v>221</v>
      </c>
    </row>
    <row r="355" spans="1:10">
      <c r="A355" s="6">
        <v>354</v>
      </c>
      <c r="B355" s="6" t="s">
        <v>591</v>
      </c>
      <c r="C355" s="6" t="s">
        <v>109</v>
      </c>
      <c r="D355" s="6" t="s">
        <v>1953</v>
      </c>
      <c r="E355" s="6" t="s">
        <v>1954</v>
      </c>
      <c r="F355" s="6" t="s">
        <v>1955</v>
      </c>
      <c r="G355" s="6" t="s">
        <v>613</v>
      </c>
      <c r="H355" s="6" t="s">
        <v>1847</v>
      </c>
      <c r="I355" s="6" t="s">
        <v>376</v>
      </c>
      <c r="J355" s="6" t="s">
        <v>221</v>
      </c>
    </row>
    <row r="356" spans="1:10">
      <c r="A356" s="6">
        <v>355</v>
      </c>
      <c r="B356" s="6" t="s">
        <v>591</v>
      </c>
      <c r="C356" s="6" t="s">
        <v>109</v>
      </c>
      <c r="D356" s="6" t="s">
        <v>1956</v>
      </c>
      <c r="E356" s="6" t="s">
        <v>1957</v>
      </c>
      <c r="F356" s="6" t="s">
        <v>1958</v>
      </c>
      <c r="G356" s="6" t="s">
        <v>892</v>
      </c>
      <c r="H356" s="6" t="s">
        <v>1959</v>
      </c>
      <c r="I356" s="6" t="s">
        <v>376</v>
      </c>
      <c r="J356" s="6" t="s">
        <v>221</v>
      </c>
    </row>
    <row r="357" spans="1:10">
      <c r="A357" s="6">
        <v>356</v>
      </c>
      <c r="B357" s="6" t="s">
        <v>591</v>
      </c>
      <c r="C357" s="6" t="s">
        <v>109</v>
      </c>
      <c r="D357" s="6" t="s">
        <v>1960</v>
      </c>
      <c r="E357" s="6" t="s">
        <v>1961</v>
      </c>
      <c r="F357" s="6" t="s">
        <v>1962</v>
      </c>
      <c r="G357" s="6" t="s">
        <v>604</v>
      </c>
      <c r="H357" s="6" t="s">
        <v>1963</v>
      </c>
      <c r="I357" s="6" t="s">
        <v>376</v>
      </c>
      <c r="J357" s="6" t="s">
        <v>221</v>
      </c>
    </row>
    <row r="358" spans="1:10">
      <c r="A358" s="6">
        <v>357</v>
      </c>
      <c r="B358" s="6" t="s">
        <v>591</v>
      </c>
      <c r="C358" s="6" t="s">
        <v>109</v>
      </c>
      <c r="D358" s="6" t="s">
        <v>1964</v>
      </c>
      <c r="E358" s="6" t="s">
        <v>1965</v>
      </c>
      <c r="F358" s="6" t="s">
        <v>1966</v>
      </c>
      <c r="G358" s="6" t="s">
        <v>715</v>
      </c>
      <c r="H358" s="6" t="s">
        <v>1967</v>
      </c>
      <c r="I358" s="6" t="s">
        <v>376</v>
      </c>
      <c r="J358" s="6" t="s">
        <v>221</v>
      </c>
    </row>
    <row r="359" spans="1:10">
      <c r="A359" s="6">
        <v>358</v>
      </c>
      <c r="B359" s="6" t="s">
        <v>591</v>
      </c>
      <c r="C359" s="6" t="s">
        <v>109</v>
      </c>
      <c r="D359" s="6" t="s">
        <v>1968</v>
      </c>
      <c r="E359" s="6" t="s">
        <v>1969</v>
      </c>
      <c r="F359" s="6" t="s">
        <v>1970</v>
      </c>
      <c r="G359" s="6" t="s">
        <v>630</v>
      </c>
      <c r="H359" s="6" t="s">
        <v>1971</v>
      </c>
      <c r="I359" s="6" t="s">
        <v>376</v>
      </c>
      <c r="J359" s="6" t="s">
        <v>221</v>
      </c>
    </row>
    <row r="360" spans="1:10">
      <c r="A360" s="6">
        <v>359</v>
      </c>
      <c r="B360" s="6" t="s">
        <v>591</v>
      </c>
      <c r="C360" s="6" t="s">
        <v>109</v>
      </c>
      <c r="D360" s="6" t="s">
        <v>1972</v>
      </c>
      <c r="E360" s="6" t="s">
        <v>1973</v>
      </c>
      <c r="F360" s="6" t="s">
        <v>1974</v>
      </c>
      <c r="G360" s="6" t="s">
        <v>715</v>
      </c>
      <c r="H360" s="6" t="s">
        <v>1975</v>
      </c>
      <c r="I360" s="6" t="s">
        <v>376</v>
      </c>
      <c r="J360" s="6" t="s">
        <v>221</v>
      </c>
    </row>
    <row r="361" spans="1:10">
      <c r="A361" s="6">
        <v>360</v>
      </c>
      <c r="B361" s="6" t="s">
        <v>591</v>
      </c>
      <c r="C361" s="6" t="s">
        <v>109</v>
      </c>
      <c r="D361" s="6" t="s">
        <v>1976</v>
      </c>
      <c r="E361" s="6" t="s">
        <v>1977</v>
      </c>
      <c r="F361" s="6" t="s">
        <v>1978</v>
      </c>
      <c r="G361" s="6" t="s">
        <v>791</v>
      </c>
      <c r="H361" s="6" t="s">
        <v>1979</v>
      </c>
      <c r="I361" s="6" t="s">
        <v>1980</v>
      </c>
      <c r="J361" s="6" t="s">
        <v>221</v>
      </c>
    </row>
    <row r="362" spans="1:10">
      <c r="A362" s="6">
        <v>361</v>
      </c>
      <c r="B362" s="6" t="s">
        <v>591</v>
      </c>
      <c r="C362" s="6" t="s">
        <v>109</v>
      </c>
      <c r="D362" s="6" t="s">
        <v>1981</v>
      </c>
      <c r="E362" s="6" t="s">
        <v>1982</v>
      </c>
      <c r="F362" s="6" t="s">
        <v>1983</v>
      </c>
      <c r="G362" s="6" t="s">
        <v>892</v>
      </c>
      <c r="H362" s="6" t="s">
        <v>1984</v>
      </c>
      <c r="I362" s="6" t="s">
        <v>1985</v>
      </c>
      <c r="J362" s="6" t="s">
        <v>221</v>
      </c>
    </row>
    <row r="363" spans="1:10">
      <c r="A363" s="6">
        <v>362</v>
      </c>
      <c r="B363" s="6" t="s">
        <v>591</v>
      </c>
      <c r="C363" s="6" t="s">
        <v>109</v>
      </c>
      <c r="D363" s="6" t="s">
        <v>1986</v>
      </c>
      <c r="E363" s="6" t="s">
        <v>1987</v>
      </c>
      <c r="F363" s="6" t="s">
        <v>1988</v>
      </c>
      <c r="G363" s="6" t="s">
        <v>630</v>
      </c>
      <c r="H363" s="6" t="s">
        <v>888</v>
      </c>
      <c r="I363" s="6" t="s">
        <v>376</v>
      </c>
      <c r="J363" s="6" t="s">
        <v>221</v>
      </c>
    </row>
    <row r="364" spans="1:10">
      <c r="A364" s="6">
        <v>363</v>
      </c>
      <c r="B364" s="6" t="s">
        <v>591</v>
      </c>
      <c r="C364" s="6" t="s">
        <v>109</v>
      </c>
      <c r="D364" s="6" t="s">
        <v>1989</v>
      </c>
      <c r="E364" s="6" t="s">
        <v>1990</v>
      </c>
      <c r="F364" s="6" t="s">
        <v>1991</v>
      </c>
      <c r="G364" s="6" t="s">
        <v>710</v>
      </c>
      <c r="H364" s="6" t="s">
        <v>1992</v>
      </c>
      <c r="I364" s="6" t="s">
        <v>376</v>
      </c>
      <c r="J364" s="6" t="s">
        <v>221</v>
      </c>
    </row>
    <row r="365" spans="1:10">
      <c r="A365" s="6">
        <v>364</v>
      </c>
      <c r="B365" s="6" t="s">
        <v>591</v>
      </c>
      <c r="C365" s="6" t="s">
        <v>109</v>
      </c>
      <c r="D365" s="6" t="s">
        <v>1993</v>
      </c>
      <c r="E365" s="6" t="s">
        <v>1994</v>
      </c>
      <c r="F365" s="6" t="s">
        <v>1995</v>
      </c>
      <c r="G365" s="6" t="s">
        <v>710</v>
      </c>
      <c r="H365" s="6" t="s">
        <v>1996</v>
      </c>
      <c r="I365" s="6" t="s">
        <v>376</v>
      </c>
      <c r="J365" s="6" t="s">
        <v>221</v>
      </c>
    </row>
    <row r="366" spans="1:10">
      <c r="A366" s="6">
        <v>365</v>
      </c>
      <c r="B366" s="6" t="s">
        <v>591</v>
      </c>
      <c r="C366" s="6" t="s">
        <v>109</v>
      </c>
      <c r="D366" s="6" t="s">
        <v>1997</v>
      </c>
      <c r="E366" s="6" t="s">
        <v>1998</v>
      </c>
      <c r="F366" s="6" t="s">
        <v>1999</v>
      </c>
      <c r="G366" s="6" t="s">
        <v>630</v>
      </c>
      <c r="H366" s="6" t="s">
        <v>1359</v>
      </c>
      <c r="I366" s="6" t="s">
        <v>782</v>
      </c>
      <c r="J366" s="6" t="s">
        <v>221</v>
      </c>
    </row>
    <row r="367" spans="1:10">
      <c r="A367" s="6">
        <v>366</v>
      </c>
      <c r="B367" s="6" t="s">
        <v>591</v>
      </c>
      <c r="C367" s="6" t="s">
        <v>109</v>
      </c>
      <c r="D367" s="6" t="s">
        <v>2000</v>
      </c>
      <c r="E367" s="6" t="s">
        <v>2001</v>
      </c>
      <c r="F367" s="6" t="s">
        <v>2002</v>
      </c>
      <c r="G367" s="6" t="s">
        <v>693</v>
      </c>
      <c r="H367" s="6" t="s">
        <v>2003</v>
      </c>
      <c r="I367" s="6" t="s">
        <v>376</v>
      </c>
      <c r="J367" s="6" t="s">
        <v>221</v>
      </c>
    </row>
    <row r="368" spans="1:10">
      <c r="A368" s="6">
        <v>367</v>
      </c>
      <c r="B368" s="6" t="s">
        <v>591</v>
      </c>
      <c r="C368" s="6" t="s">
        <v>109</v>
      </c>
      <c r="D368" s="6" t="s">
        <v>2004</v>
      </c>
      <c r="E368" s="6" t="s">
        <v>2005</v>
      </c>
      <c r="F368" s="6" t="s">
        <v>2006</v>
      </c>
      <c r="G368" s="6" t="s">
        <v>622</v>
      </c>
      <c r="H368" s="6" t="s">
        <v>376</v>
      </c>
      <c r="I368" s="6" t="s">
        <v>782</v>
      </c>
      <c r="J368" s="6" t="s">
        <v>221</v>
      </c>
    </row>
    <row r="369" spans="1:10">
      <c r="A369" s="6">
        <v>368</v>
      </c>
      <c r="B369" s="6" t="s">
        <v>591</v>
      </c>
      <c r="C369" s="6" t="s">
        <v>109</v>
      </c>
      <c r="D369" s="6" t="s">
        <v>2007</v>
      </c>
      <c r="E369" s="6" t="s">
        <v>2005</v>
      </c>
      <c r="F369" s="6" t="s">
        <v>2008</v>
      </c>
      <c r="G369" s="6" t="s">
        <v>617</v>
      </c>
      <c r="H369" s="6" t="s">
        <v>2009</v>
      </c>
      <c r="I369" s="6" t="s">
        <v>782</v>
      </c>
      <c r="J369" s="6" t="s">
        <v>221</v>
      </c>
    </row>
    <row r="370" spans="1:10">
      <c r="A370" s="6">
        <v>369</v>
      </c>
      <c r="B370" s="6" t="s">
        <v>591</v>
      </c>
      <c r="C370" s="6" t="s">
        <v>109</v>
      </c>
      <c r="D370" s="6" t="s">
        <v>2010</v>
      </c>
      <c r="E370" s="6" t="s">
        <v>2005</v>
      </c>
      <c r="F370" s="6" t="s">
        <v>2011</v>
      </c>
      <c r="G370" s="6" t="s">
        <v>630</v>
      </c>
      <c r="H370" s="6" t="s">
        <v>376</v>
      </c>
      <c r="I370" s="6" t="s">
        <v>376</v>
      </c>
      <c r="J370" s="6" t="s">
        <v>221</v>
      </c>
    </row>
    <row r="371" spans="1:10">
      <c r="A371" s="6">
        <v>370</v>
      </c>
      <c r="B371" s="6" t="s">
        <v>591</v>
      </c>
      <c r="C371" s="6" t="s">
        <v>109</v>
      </c>
      <c r="D371" s="6" t="s">
        <v>2012</v>
      </c>
      <c r="E371" s="6" t="s">
        <v>2005</v>
      </c>
      <c r="F371" s="6" t="s">
        <v>2013</v>
      </c>
      <c r="G371" s="6" t="s">
        <v>726</v>
      </c>
      <c r="H371" s="6" t="s">
        <v>2014</v>
      </c>
      <c r="I371" s="6" t="s">
        <v>376</v>
      </c>
      <c r="J371" s="6" t="s">
        <v>221</v>
      </c>
    </row>
    <row r="372" spans="1:10">
      <c r="A372" s="6">
        <v>371</v>
      </c>
      <c r="B372" s="6" t="s">
        <v>591</v>
      </c>
      <c r="C372" s="6" t="s">
        <v>109</v>
      </c>
      <c r="D372" s="6" t="s">
        <v>2015</v>
      </c>
      <c r="E372" s="6" t="s">
        <v>2005</v>
      </c>
      <c r="F372" s="6" t="s">
        <v>2016</v>
      </c>
      <c r="G372" s="6" t="s">
        <v>693</v>
      </c>
      <c r="H372" s="6" t="s">
        <v>2017</v>
      </c>
      <c r="I372" s="6" t="s">
        <v>376</v>
      </c>
      <c r="J372" s="6" t="s">
        <v>221</v>
      </c>
    </row>
    <row r="373" spans="1:10">
      <c r="A373" s="6">
        <v>372</v>
      </c>
      <c r="B373" s="6" t="s">
        <v>591</v>
      </c>
      <c r="C373" s="6" t="s">
        <v>109</v>
      </c>
      <c r="D373" s="6" t="s">
        <v>2018</v>
      </c>
      <c r="E373" s="6" t="s">
        <v>2019</v>
      </c>
      <c r="F373" s="6" t="s">
        <v>2020</v>
      </c>
      <c r="G373" s="6" t="s">
        <v>693</v>
      </c>
      <c r="H373" s="6" t="s">
        <v>2021</v>
      </c>
      <c r="I373" s="6" t="s">
        <v>376</v>
      </c>
      <c r="J373" s="6" t="s">
        <v>221</v>
      </c>
    </row>
    <row r="374" spans="1:10">
      <c r="A374" s="6">
        <v>373</v>
      </c>
      <c r="B374" s="6" t="s">
        <v>591</v>
      </c>
      <c r="C374" s="6" t="s">
        <v>109</v>
      </c>
      <c r="D374" s="6" t="s">
        <v>2022</v>
      </c>
      <c r="E374" s="6" t="s">
        <v>2023</v>
      </c>
      <c r="F374" s="6" t="s">
        <v>2024</v>
      </c>
      <c r="G374" s="6" t="s">
        <v>954</v>
      </c>
      <c r="H374" s="6" t="s">
        <v>2025</v>
      </c>
      <c r="I374" s="6" t="s">
        <v>376</v>
      </c>
      <c r="J374" s="6" t="s">
        <v>221</v>
      </c>
    </row>
    <row r="375" spans="1:10">
      <c r="A375" s="6">
        <v>374</v>
      </c>
      <c r="B375" s="6" t="s">
        <v>591</v>
      </c>
      <c r="C375" s="6" t="s">
        <v>109</v>
      </c>
      <c r="D375" s="6" t="s">
        <v>2026</v>
      </c>
      <c r="E375" s="6" t="s">
        <v>2027</v>
      </c>
      <c r="F375" s="6" t="s">
        <v>2028</v>
      </c>
      <c r="G375" s="6" t="s">
        <v>726</v>
      </c>
      <c r="H375" s="6" t="s">
        <v>1565</v>
      </c>
      <c r="I375" s="6" t="s">
        <v>1151</v>
      </c>
      <c r="J375" s="6" t="s">
        <v>221</v>
      </c>
    </row>
    <row r="376" spans="1:10">
      <c r="A376" s="6">
        <v>375</v>
      </c>
      <c r="B376" s="6" t="s">
        <v>591</v>
      </c>
      <c r="C376" s="6" t="s">
        <v>109</v>
      </c>
      <c r="D376" s="6" t="s">
        <v>2029</v>
      </c>
      <c r="E376" s="6" t="s">
        <v>2030</v>
      </c>
      <c r="F376" s="6" t="s">
        <v>2031</v>
      </c>
      <c r="G376" s="6" t="s">
        <v>710</v>
      </c>
      <c r="H376" s="6" t="s">
        <v>2032</v>
      </c>
      <c r="I376" s="6" t="s">
        <v>376</v>
      </c>
      <c r="J376" s="6" t="s">
        <v>221</v>
      </c>
    </row>
    <row r="377" spans="1:10">
      <c r="A377" s="6">
        <v>376</v>
      </c>
      <c r="B377" s="6" t="s">
        <v>591</v>
      </c>
      <c r="C377" s="6" t="s">
        <v>109</v>
      </c>
      <c r="D377" s="6" t="s">
        <v>2033</v>
      </c>
      <c r="E377" s="6" t="s">
        <v>2034</v>
      </c>
      <c r="F377" s="6" t="s">
        <v>2035</v>
      </c>
      <c r="G377" s="6" t="s">
        <v>698</v>
      </c>
      <c r="H377" s="6" t="s">
        <v>376</v>
      </c>
      <c r="I377" s="6" t="s">
        <v>376</v>
      </c>
      <c r="J377" s="6" t="s">
        <v>221</v>
      </c>
    </row>
    <row r="378" spans="1:10">
      <c r="A378" s="6">
        <v>377</v>
      </c>
      <c r="B378" s="6" t="s">
        <v>591</v>
      </c>
      <c r="C378" s="6" t="s">
        <v>109</v>
      </c>
      <c r="D378" s="6" t="s">
        <v>2036</v>
      </c>
      <c r="E378" s="6" t="s">
        <v>2037</v>
      </c>
      <c r="F378" s="6" t="s">
        <v>2038</v>
      </c>
      <c r="G378" s="6" t="s">
        <v>726</v>
      </c>
      <c r="H378" s="6" t="s">
        <v>2039</v>
      </c>
      <c r="I378" s="6" t="s">
        <v>376</v>
      </c>
      <c r="J378" s="6" t="s">
        <v>221</v>
      </c>
    </row>
    <row r="379" spans="1:10">
      <c r="A379" s="6">
        <v>378</v>
      </c>
      <c r="B379" s="6" t="s">
        <v>591</v>
      </c>
      <c r="C379" s="6" t="s">
        <v>109</v>
      </c>
      <c r="D379" s="6" t="s">
        <v>2040</v>
      </c>
      <c r="E379" s="6" t="s">
        <v>2041</v>
      </c>
      <c r="F379" s="6" t="s">
        <v>2042</v>
      </c>
      <c r="G379" s="6" t="s">
        <v>693</v>
      </c>
      <c r="H379" s="6" t="s">
        <v>376</v>
      </c>
      <c r="I379" s="6" t="s">
        <v>376</v>
      </c>
      <c r="J379" s="6" t="s">
        <v>221</v>
      </c>
    </row>
    <row r="380" spans="1:10">
      <c r="A380" s="6">
        <v>379</v>
      </c>
      <c r="B380" s="6" t="s">
        <v>591</v>
      </c>
      <c r="C380" s="6" t="s">
        <v>109</v>
      </c>
      <c r="D380" s="6" t="s">
        <v>2043</v>
      </c>
      <c r="E380" s="6" t="s">
        <v>2044</v>
      </c>
      <c r="F380" s="6" t="s">
        <v>2045</v>
      </c>
      <c r="G380" s="6" t="s">
        <v>613</v>
      </c>
      <c r="H380" s="6" t="s">
        <v>2046</v>
      </c>
      <c r="I380" s="6" t="s">
        <v>376</v>
      </c>
      <c r="J380" s="6" t="s">
        <v>221</v>
      </c>
    </row>
    <row r="381" spans="1:10">
      <c r="A381" s="6">
        <v>380</v>
      </c>
      <c r="B381" s="6" t="s">
        <v>591</v>
      </c>
      <c r="C381" s="6" t="s">
        <v>109</v>
      </c>
      <c r="D381" s="6" t="s">
        <v>2047</v>
      </c>
      <c r="E381" s="6" t="s">
        <v>2048</v>
      </c>
      <c r="F381" s="6" t="s">
        <v>2049</v>
      </c>
      <c r="G381" s="6" t="s">
        <v>599</v>
      </c>
      <c r="H381" s="6" t="s">
        <v>1083</v>
      </c>
      <c r="I381" s="6" t="s">
        <v>782</v>
      </c>
      <c r="J381" s="6" t="s">
        <v>221</v>
      </c>
    </row>
    <row r="382" spans="1:10">
      <c r="A382" s="6">
        <v>381</v>
      </c>
      <c r="B382" s="6" t="s">
        <v>591</v>
      </c>
      <c r="C382" s="6" t="s">
        <v>109</v>
      </c>
      <c r="D382" s="6" t="s">
        <v>2050</v>
      </c>
      <c r="E382" s="6" t="s">
        <v>2051</v>
      </c>
      <c r="F382" s="6" t="s">
        <v>2052</v>
      </c>
      <c r="G382" s="6" t="s">
        <v>630</v>
      </c>
      <c r="H382" s="6" t="s">
        <v>1933</v>
      </c>
      <c r="I382" s="6" t="s">
        <v>376</v>
      </c>
      <c r="J382" s="6" t="s">
        <v>221</v>
      </c>
    </row>
    <row r="383" spans="1:10">
      <c r="A383" s="6">
        <v>382</v>
      </c>
      <c r="B383" s="6" t="s">
        <v>591</v>
      </c>
      <c r="C383" s="6" t="s">
        <v>109</v>
      </c>
      <c r="D383" s="6" t="s">
        <v>2053</v>
      </c>
      <c r="E383" s="6" t="s">
        <v>2054</v>
      </c>
      <c r="F383" s="6" t="s">
        <v>2055</v>
      </c>
      <c r="G383" s="6" t="s">
        <v>1133</v>
      </c>
      <c r="H383" s="6" t="s">
        <v>2056</v>
      </c>
      <c r="I383" s="6" t="s">
        <v>376</v>
      </c>
      <c r="J383" s="6" t="s">
        <v>221</v>
      </c>
    </row>
    <row r="384" spans="1:10">
      <c r="A384" s="6">
        <v>383</v>
      </c>
      <c r="B384" s="6" t="s">
        <v>591</v>
      </c>
      <c r="C384" s="6" t="s">
        <v>109</v>
      </c>
      <c r="D384" s="6" t="s">
        <v>2057</v>
      </c>
      <c r="E384" s="6" t="s">
        <v>2054</v>
      </c>
      <c r="F384" s="6" t="s">
        <v>2058</v>
      </c>
      <c r="G384" s="6" t="s">
        <v>715</v>
      </c>
      <c r="H384" s="6" t="s">
        <v>2059</v>
      </c>
      <c r="I384" s="6" t="s">
        <v>376</v>
      </c>
      <c r="J384" s="6" t="s">
        <v>221</v>
      </c>
    </row>
    <row r="385" spans="1:10">
      <c r="A385" s="6">
        <v>384</v>
      </c>
      <c r="B385" s="6" t="s">
        <v>591</v>
      </c>
      <c r="C385" s="6" t="s">
        <v>109</v>
      </c>
      <c r="D385" s="6" t="s">
        <v>2060</v>
      </c>
      <c r="E385" s="6" t="s">
        <v>2061</v>
      </c>
      <c r="F385" s="6" t="s">
        <v>2062</v>
      </c>
      <c r="G385" s="6" t="s">
        <v>693</v>
      </c>
      <c r="H385" s="6" t="s">
        <v>2063</v>
      </c>
      <c r="I385" s="6" t="s">
        <v>376</v>
      </c>
      <c r="J385" s="6" t="s">
        <v>221</v>
      </c>
    </row>
    <row r="386" spans="1:10">
      <c r="A386" s="6">
        <v>385</v>
      </c>
      <c r="B386" s="6" t="s">
        <v>591</v>
      </c>
      <c r="C386" s="6" t="s">
        <v>109</v>
      </c>
      <c r="D386" s="6" t="s">
        <v>2064</v>
      </c>
      <c r="E386" s="6" t="s">
        <v>2065</v>
      </c>
      <c r="F386" s="6" t="s">
        <v>2066</v>
      </c>
      <c r="G386" s="6" t="s">
        <v>604</v>
      </c>
      <c r="H386" s="6" t="s">
        <v>2067</v>
      </c>
      <c r="I386" s="6" t="s">
        <v>376</v>
      </c>
      <c r="J386" s="6" t="s">
        <v>221</v>
      </c>
    </row>
    <row r="387" spans="1:10">
      <c r="A387" s="6">
        <v>386</v>
      </c>
      <c r="B387" s="6" t="s">
        <v>591</v>
      </c>
      <c r="C387" s="6" t="s">
        <v>109</v>
      </c>
      <c r="D387" s="6" t="s">
        <v>2068</v>
      </c>
      <c r="E387" s="6" t="s">
        <v>2069</v>
      </c>
      <c r="F387" s="6" t="s">
        <v>2070</v>
      </c>
      <c r="G387" s="6" t="s">
        <v>715</v>
      </c>
      <c r="H387" s="6" t="s">
        <v>376</v>
      </c>
      <c r="I387" s="6" t="s">
        <v>376</v>
      </c>
      <c r="J387" s="6" t="s">
        <v>221</v>
      </c>
    </row>
    <row r="388" spans="1:10">
      <c r="A388" s="6">
        <v>387</v>
      </c>
      <c r="B388" s="6" t="s">
        <v>591</v>
      </c>
      <c r="C388" s="6" t="s">
        <v>109</v>
      </c>
      <c r="D388" s="6" t="s">
        <v>2071</v>
      </c>
      <c r="E388" s="6" t="s">
        <v>2072</v>
      </c>
      <c r="F388" s="6" t="s">
        <v>2073</v>
      </c>
      <c r="G388" s="6" t="s">
        <v>622</v>
      </c>
      <c r="H388" s="6" t="s">
        <v>376</v>
      </c>
      <c r="I388" s="6" t="s">
        <v>376</v>
      </c>
      <c r="J388" s="6" t="s">
        <v>221</v>
      </c>
    </row>
    <row r="389" spans="1:10">
      <c r="A389" s="6">
        <v>388</v>
      </c>
      <c r="B389" s="6" t="s">
        <v>591</v>
      </c>
      <c r="C389" s="6" t="s">
        <v>109</v>
      </c>
      <c r="D389" s="6" t="s">
        <v>2074</v>
      </c>
      <c r="E389" s="6" t="s">
        <v>2075</v>
      </c>
      <c r="F389" s="6" t="s">
        <v>2076</v>
      </c>
      <c r="G389" s="6" t="s">
        <v>693</v>
      </c>
      <c r="H389" s="6" t="s">
        <v>2077</v>
      </c>
      <c r="I389" s="6" t="s">
        <v>376</v>
      </c>
      <c r="J389" s="6" t="s">
        <v>221</v>
      </c>
    </row>
    <row r="390" spans="1:10">
      <c r="A390" s="6">
        <v>389</v>
      </c>
      <c r="B390" s="6" t="s">
        <v>591</v>
      </c>
      <c r="C390" s="6" t="s">
        <v>109</v>
      </c>
      <c r="D390" s="6" t="s">
        <v>2078</v>
      </c>
      <c r="E390" s="6" t="s">
        <v>2079</v>
      </c>
      <c r="F390" s="6" t="s">
        <v>2080</v>
      </c>
      <c r="G390" s="6" t="s">
        <v>604</v>
      </c>
      <c r="H390" s="6" t="s">
        <v>2081</v>
      </c>
      <c r="I390" s="6" t="s">
        <v>376</v>
      </c>
      <c r="J390" s="6" t="s">
        <v>221</v>
      </c>
    </row>
    <row r="391" spans="1:10">
      <c r="A391" s="6">
        <v>390</v>
      </c>
      <c r="B391" s="6" t="s">
        <v>591</v>
      </c>
      <c r="C391" s="6" t="s">
        <v>109</v>
      </c>
      <c r="D391" s="6" t="s">
        <v>2082</v>
      </c>
      <c r="E391" s="6" t="s">
        <v>2083</v>
      </c>
      <c r="F391" s="6" t="s">
        <v>2084</v>
      </c>
      <c r="G391" s="6" t="s">
        <v>630</v>
      </c>
      <c r="H391" s="6" t="s">
        <v>1943</v>
      </c>
      <c r="I391" s="6" t="s">
        <v>1151</v>
      </c>
      <c r="J391" s="6" t="s">
        <v>221</v>
      </c>
    </row>
    <row r="392" spans="1:10">
      <c r="A392" s="6">
        <v>391</v>
      </c>
      <c r="B392" s="6" t="s">
        <v>591</v>
      </c>
      <c r="C392" s="6" t="s">
        <v>109</v>
      </c>
      <c r="D392" s="6" t="s">
        <v>2085</v>
      </c>
      <c r="E392" s="6" t="s">
        <v>2086</v>
      </c>
      <c r="F392" s="6" t="s">
        <v>2087</v>
      </c>
      <c r="G392" s="6" t="s">
        <v>897</v>
      </c>
      <c r="H392" s="6" t="s">
        <v>2088</v>
      </c>
      <c r="I392" s="6" t="s">
        <v>376</v>
      </c>
      <c r="J392" s="6" t="s">
        <v>221</v>
      </c>
    </row>
    <row r="393" spans="1:10">
      <c r="A393" s="6">
        <v>392</v>
      </c>
      <c r="B393" s="6" t="s">
        <v>591</v>
      </c>
      <c r="C393" s="6" t="s">
        <v>109</v>
      </c>
      <c r="D393" s="6" t="s">
        <v>2089</v>
      </c>
      <c r="E393" s="6" t="s">
        <v>2090</v>
      </c>
      <c r="F393" s="6" t="s">
        <v>2091</v>
      </c>
      <c r="G393" s="6" t="s">
        <v>599</v>
      </c>
      <c r="H393" s="6" t="s">
        <v>2092</v>
      </c>
      <c r="I393" s="6" t="s">
        <v>376</v>
      </c>
      <c r="J393" s="6" t="s">
        <v>221</v>
      </c>
    </row>
    <row r="394" spans="1:10">
      <c r="A394" s="6">
        <v>393</v>
      </c>
      <c r="B394" s="6" t="s">
        <v>591</v>
      </c>
      <c r="C394" s="6" t="s">
        <v>109</v>
      </c>
      <c r="D394" s="6" t="s">
        <v>2093</v>
      </c>
      <c r="E394" s="6" t="s">
        <v>2094</v>
      </c>
      <c r="F394" s="6" t="s">
        <v>2095</v>
      </c>
      <c r="G394" s="6" t="s">
        <v>1498</v>
      </c>
      <c r="H394" s="6" t="s">
        <v>1295</v>
      </c>
      <c r="I394" s="6" t="s">
        <v>376</v>
      </c>
      <c r="J394" s="6" t="s">
        <v>221</v>
      </c>
    </row>
    <row r="395" spans="1:10">
      <c r="A395" s="6">
        <v>394</v>
      </c>
      <c r="B395" s="6" t="s">
        <v>591</v>
      </c>
      <c r="C395" s="6" t="s">
        <v>109</v>
      </c>
      <c r="D395" s="6" t="s">
        <v>2096</v>
      </c>
      <c r="E395" s="6" t="s">
        <v>2097</v>
      </c>
      <c r="F395" s="6" t="s">
        <v>2098</v>
      </c>
      <c r="G395" s="6" t="s">
        <v>599</v>
      </c>
      <c r="H395" s="6" t="s">
        <v>376</v>
      </c>
      <c r="I395" s="6" t="s">
        <v>1024</v>
      </c>
      <c r="J395" s="6" t="s">
        <v>221</v>
      </c>
    </row>
    <row r="396" spans="1:10">
      <c r="A396" s="6">
        <v>395</v>
      </c>
      <c r="B396" s="6" t="s">
        <v>591</v>
      </c>
      <c r="C396" s="6" t="s">
        <v>109</v>
      </c>
      <c r="D396" s="6" t="s">
        <v>2099</v>
      </c>
      <c r="E396" s="6" t="s">
        <v>2100</v>
      </c>
      <c r="F396" s="6" t="s">
        <v>2101</v>
      </c>
      <c r="G396" s="6" t="s">
        <v>710</v>
      </c>
      <c r="H396" s="6" t="s">
        <v>2102</v>
      </c>
      <c r="I396" s="6" t="s">
        <v>376</v>
      </c>
      <c r="J396" s="6" t="s">
        <v>221</v>
      </c>
    </row>
    <row r="397" spans="1:10">
      <c r="A397" s="6">
        <v>396</v>
      </c>
      <c r="B397" s="6" t="s">
        <v>591</v>
      </c>
      <c r="C397" s="6" t="s">
        <v>109</v>
      </c>
      <c r="D397" s="6" t="s">
        <v>2103</v>
      </c>
      <c r="E397" s="6" t="s">
        <v>2104</v>
      </c>
      <c r="F397" s="6" t="s">
        <v>2105</v>
      </c>
      <c r="G397" s="6" t="s">
        <v>604</v>
      </c>
      <c r="H397" s="6" t="s">
        <v>376</v>
      </c>
      <c r="I397" s="6" t="s">
        <v>376</v>
      </c>
      <c r="J397" s="6" t="s">
        <v>221</v>
      </c>
    </row>
    <row r="398" spans="1:10">
      <c r="A398" s="6">
        <v>397</v>
      </c>
      <c r="B398" s="6" t="s">
        <v>591</v>
      </c>
      <c r="C398" s="6" t="s">
        <v>109</v>
      </c>
      <c r="D398" s="6" t="s">
        <v>2106</v>
      </c>
      <c r="E398" s="6" t="s">
        <v>2107</v>
      </c>
      <c r="F398" s="6" t="s">
        <v>2108</v>
      </c>
      <c r="G398" s="6" t="s">
        <v>630</v>
      </c>
      <c r="H398" s="6" t="s">
        <v>2109</v>
      </c>
      <c r="I398" s="6" t="s">
        <v>2102</v>
      </c>
      <c r="J398" s="6" t="s">
        <v>221</v>
      </c>
    </row>
    <row r="399" spans="1:10">
      <c r="A399" s="6">
        <v>398</v>
      </c>
      <c r="B399" s="6" t="s">
        <v>591</v>
      </c>
      <c r="C399" s="6" t="s">
        <v>109</v>
      </c>
      <c r="D399" s="6" t="s">
        <v>2110</v>
      </c>
      <c r="E399" s="6" t="s">
        <v>2111</v>
      </c>
      <c r="F399" s="6" t="s">
        <v>2112</v>
      </c>
      <c r="G399" s="6" t="s">
        <v>689</v>
      </c>
      <c r="H399" s="6" t="s">
        <v>2113</v>
      </c>
      <c r="I399" s="6" t="s">
        <v>376</v>
      </c>
      <c r="J399" s="6" t="s">
        <v>221</v>
      </c>
    </row>
    <row r="400" spans="1:10">
      <c r="A400" s="6">
        <v>399</v>
      </c>
      <c r="B400" s="6" t="s">
        <v>591</v>
      </c>
      <c r="C400" s="6" t="s">
        <v>109</v>
      </c>
      <c r="D400" s="6" t="s">
        <v>2114</v>
      </c>
      <c r="E400" s="6" t="s">
        <v>2115</v>
      </c>
      <c r="F400" s="6" t="s">
        <v>2116</v>
      </c>
      <c r="G400" s="6" t="s">
        <v>613</v>
      </c>
      <c r="H400" s="6" t="s">
        <v>2117</v>
      </c>
      <c r="I400" s="6" t="s">
        <v>376</v>
      </c>
      <c r="J400" s="6" t="s">
        <v>221</v>
      </c>
    </row>
    <row r="401" spans="1:10">
      <c r="A401" s="6">
        <v>400</v>
      </c>
      <c r="B401" s="6" t="s">
        <v>591</v>
      </c>
      <c r="C401" s="6" t="s">
        <v>109</v>
      </c>
      <c r="D401" s="6" t="s">
        <v>2118</v>
      </c>
      <c r="E401" s="6" t="s">
        <v>2119</v>
      </c>
      <c r="F401" s="6" t="s">
        <v>2120</v>
      </c>
      <c r="G401" s="6" t="s">
        <v>897</v>
      </c>
      <c r="H401" s="6" t="s">
        <v>2121</v>
      </c>
      <c r="I401" s="6" t="s">
        <v>376</v>
      </c>
      <c r="J401" s="6" t="s">
        <v>221</v>
      </c>
    </row>
    <row r="402" spans="1:10">
      <c r="A402" s="6">
        <v>401</v>
      </c>
      <c r="B402" s="6" t="s">
        <v>591</v>
      </c>
      <c r="C402" s="6" t="s">
        <v>109</v>
      </c>
      <c r="D402" s="6" t="s">
        <v>2122</v>
      </c>
      <c r="E402" s="6" t="s">
        <v>2123</v>
      </c>
      <c r="F402" s="6" t="s">
        <v>2124</v>
      </c>
      <c r="G402" s="6" t="s">
        <v>698</v>
      </c>
      <c r="H402" s="6" t="s">
        <v>2125</v>
      </c>
      <c r="I402" s="6" t="s">
        <v>376</v>
      </c>
      <c r="J402" s="6" t="s">
        <v>221</v>
      </c>
    </row>
    <row r="403" spans="1:10">
      <c r="A403" s="6">
        <v>402</v>
      </c>
      <c r="B403" s="6" t="s">
        <v>591</v>
      </c>
      <c r="C403" s="6" t="s">
        <v>109</v>
      </c>
      <c r="D403" s="6" t="s">
        <v>2126</v>
      </c>
      <c r="E403" s="6" t="s">
        <v>2127</v>
      </c>
      <c r="F403" s="6" t="s">
        <v>2128</v>
      </c>
      <c r="G403" s="6" t="s">
        <v>892</v>
      </c>
      <c r="H403" s="6" t="s">
        <v>2129</v>
      </c>
      <c r="I403" s="6" t="s">
        <v>376</v>
      </c>
      <c r="J403" s="6" t="s">
        <v>221</v>
      </c>
    </row>
    <row r="404" spans="1:10">
      <c r="A404" s="6">
        <v>403</v>
      </c>
      <c r="B404" s="6" t="s">
        <v>591</v>
      </c>
      <c r="C404" s="6" t="s">
        <v>109</v>
      </c>
      <c r="D404" s="6" t="s">
        <v>2130</v>
      </c>
      <c r="E404" s="6" t="s">
        <v>2131</v>
      </c>
      <c r="F404" s="6" t="s">
        <v>2132</v>
      </c>
      <c r="G404" s="6" t="s">
        <v>613</v>
      </c>
      <c r="H404" s="6" t="s">
        <v>2133</v>
      </c>
      <c r="I404" s="6" t="s">
        <v>376</v>
      </c>
      <c r="J404" s="6" t="s">
        <v>221</v>
      </c>
    </row>
    <row r="405" spans="1:10">
      <c r="A405" s="6">
        <v>404</v>
      </c>
      <c r="B405" s="6" t="s">
        <v>591</v>
      </c>
      <c r="C405" s="6" t="s">
        <v>109</v>
      </c>
      <c r="D405" s="6" t="s">
        <v>2134</v>
      </c>
      <c r="E405" s="6" t="s">
        <v>2135</v>
      </c>
      <c r="F405" s="6" t="s">
        <v>2136</v>
      </c>
      <c r="G405" s="6" t="s">
        <v>693</v>
      </c>
      <c r="H405" s="6" t="s">
        <v>2137</v>
      </c>
      <c r="I405" s="6" t="s">
        <v>376</v>
      </c>
      <c r="J405" s="6" t="s">
        <v>221</v>
      </c>
    </row>
    <row r="406" spans="1:10">
      <c r="A406" s="6">
        <v>405</v>
      </c>
      <c r="B406" s="6" t="s">
        <v>591</v>
      </c>
      <c r="C406" s="6" t="s">
        <v>109</v>
      </c>
      <c r="D406" s="6" t="s">
        <v>2138</v>
      </c>
      <c r="E406" s="6" t="s">
        <v>2139</v>
      </c>
      <c r="F406" s="6" t="s">
        <v>2140</v>
      </c>
      <c r="G406" s="6" t="s">
        <v>693</v>
      </c>
      <c r="H406" s="6" t="s">
        <v>2141</v>
      </c>
      <c r="I406" s="6" t="s">
        <v>376</v>
      </c>
      <c r="J406" s="6" t="s">
        <v>221</v>
      </c>
    </row>
    <row r="407" spans="1:10">
      <c r="A407" s="6">
        <v>406</v>
      </c>
      <c r="B407" s="6" t="s">
        <v>591</v>
      </c>
      <c r="C407" s="6" t="s">
        <v>109</v>
      </c>
      <c r="D407" s="6" t="s">
        <v>2142</v>
      </c>
      <c r="E407" s="6" t="s">
        <v>2143</v>
      </c>
      <c r="F407" s="6" t="s">
        <v>2144</v>
      </c>
      <c r="G407" s="6" t="s">
        <v>781</v>
      </c>
      <c r="H407" s="6" t="s">
        <v>376</v>
      </c>
      <c r="I407" s="6" t="s">
        <v>2145</v>
      </c>
      <c r="J407" s="6" t="s">
        <v>221</v>
      </c>
    </row>
    <row r="408" spans="1:10">
      <c r="A408" s="6">
        <v>407</v>
      </c>
      <c r="B408" s="6" t="s">
        <v>591</v>
      </c>
      <c r="C408" s="6" t="s">
        <v>109</v>
      </c>
      <c r="D408" s="6" t="s">
        <v>2146</v>
      </c>
      <c r="E408" s="6" t="s">
        <v>2147</v>
      </c>
      <c r="F408" s="6" t="s">
        <v>2148</v>
      </c>
      <c r="G408" s="6" t="s">
        <v>604</v>
      </c>
      <c r="H408" s="6" t="s">
        <v>376</v>
      </c>
      <c r="I408" s="6" t="s">
        <v>2149</v>
      </c>
      <c r="J408" s="6" t="s">
        <v>221</v>
      </c>
    </row>
    <row r="409" spans="1:10">
      <c r="A409" s="6">
        <v>408</v>
      </c>
      <c r="B409" s="6" t="s">
        <v>591</v>
      </c>
      <c r="C409" s="6" t="s">
        <v>109</v>
      </c>
      <c r="D409" s="6" t="s">
        <v>2150</v>
      </c>
      <c r="E409" s="6" t="s">
        <v>2151</v>
      </c>
      <c r="F409" s="6" t="s">
        <v>2152</v>
      </c>
      <c r="G409" s="6" t="s">
        <v>604</v>
      </c>
      <c r="H409" s="6" t="s">
        <v>1463</v>
      </c>
      <c r="I409" s="6" t="s">
        <v>376</v>
      </c>
      <c r="J409" s="6" t="s">
        <v>221</v>
      </c>
    </row>
    <row r="410" spans="1:10">
      <c r="A410" s="6">
        <v>409</v>
      </c>
      <c r="B410" s="6" t="s">
        <v>591</v>
      </c>
      <c r="C410" s="6" t="s">
        <v>109</v>
      </c>
      <c r="D410" s="6" t="s">
        <v>2153</v>
      </c>
      <c r="E410" s="6" t="s">
        <v>2154</v>
      </c>
      <c r="F410" s="6" t="s">
        <v>2155</v>
      </c>
      <c r="G410" s="6" t="s">
        <v>892</v>
      </c>
      <c r="H410" s="6" t="s">
        <v>2156</v>
      </c>
      <c r="I410" s="6" t="s">
        <v>376</v>
      </c>
      <c r="J410" s="6" t="s">
        <v>221</v>
      </c>
    </row>
    <row r="411" spans="1:10">
      <c r="A411" s="6">
        <v>410</v>
      </c>
      <c r="B411" s="6" t="s">
        <v>591</v>
      </c>
      <c r="C411" s="6" t="s">
        <v>109</v>
      </c>
      <c r="D411" s="6" t="s">
        <v>2157</v>
      </c>
      <c r="E411" s="6" t="s">
        <v>2158</v>
      </c>
      <c r="F411" s="6" t="s">
        <v>2159</v>
      </c>
      <c r="G411" s="6" t="s">
        <v>1498</v>
      </c>
      <c r="H411" s="6" t="s">
        <v>2014</v>
      </c>
      <c r="I411" s="6" t="s">
        <v>376</v>
      </c>
      <c r="J411" s="6" t="s">
        <v>221</v>
      </c>
    </row>
    <row r="412" spans="1:10">
      <c r="A412" s="6">
        <v>411</v>
      </c>
      <c r="B412" s="6" t="s">
        <v>591</v>
      </c>
      <c r="C412" s="6" t="s">
        <v>109</v>
      </c>
      <c r="D412" s="6" t="s">
        <v>2160</v>
      </c>
      <c r="E412" s="6" t="s">
        <v>2161</v>
      </c>
      <c r="F412" s="6" t="s">
        <v>2162</v>
      </c>
      <c r="G412" s="6" t="s">
        <v>608</v>
      </c>
      <c r="H412" s="6" t="s">
        <v>376</v>
      </c>
      <c r="I412" s="6" t="s">
        <v>376</v>
      </c>
      <c r="J412" s="6" t="s">
        <v>221</v>
      </c>
    </row>
    <row r="413" spans="1:10">
      <c r="A413" s="6">
        <v>412</v>
      </c>
      <c r="B413" s="6" t="s">
        <v>591</v>
      </c>
      <c r="C413" s="6" t="s">
        <v>109</v>
      </c>
      <c r="D413" s="6" t="s">
        <v>2163</v>
      </c>
      <c r="E413" s="6" t="s">
        <v>2164</v>
      </c>
      <c r="F413" s="6" t="s">
        <v>2165</v>
      </c>
      <c r="G413" s="6" t="s">
        <v>613</v>
      </c>
      <c r="H413" s="6" t="s">
        <v>376</v>
      </c>
      <c r="I413" s="6" t="s">
        <v>376</v>
      </c>
      <c r="J413" s="6" t="s">
        <v>221</v>
      </c>
    </row>
    <row r="414" spans="1:10">
      <c r="A414" s="6">
        <v>413</v>
      </c>
      <c r="B414" s="6" t="s">
        <v>591</v>
      </c>
      <c r="C414" s="6" t="s">
        <v>109</v>
      </c>
      <c r="D414" s="6" t="s">
        <v>2166</v>
      </c>
      <c r="E414" s="6" t="s">
        <v>2167</v>
      </c>
      <c r="F414" s="6" t="s">
        <v>2168</v>
      </c>
      <c r="G414" s="6" t="s">
        <v>660</v>
      </c>
      <c r="H414" s="6" t="s">
        <v>2169</v>
      </c>
      <c r="I414" s="6" t="s">
        <v>376</v>
      </c>
      <c r="J414" s="6" t="s">
        <v>221</v>
      </c>
    </row>
    <row r="415" spans="1:10">
      <c r="A415" s="6">
        <v>414</v>
      </c>
      <c r="B415" s="6" t="s">
        <v>591</v>
      </c>
      <c r="C415" s="6" t="s">
        <v>109</v>
      </c>
      <c r="D415" s="6" t="s">
        <v>2170</v>
      </c>
      <c r="E415" s="6" t="s">
        <v>2171</v>
      </c>
      <c r="F415" s="6" t="s">
        <v>2172</v>
      </c>
      <c r="G415" s="6" t="s">
        <v>613</v>
      </c>
      <c r="H415" s="6" t="s">
        <v>2173</v>
      </c>
      <c r="I415" s="6" t="s">
        <v>376</v>
      </c>
      <c r="J415" s="6" t="s">
        <v>221</v>
      </c>
    </row>
    <row r="416" spans="1:10">
      <c r="A416" s="6">
        <v>415</v>
      </c>
      <c r="B416" s="6" t="s">
        <v>591</v>
      </c>
      <c r="C416" s="6" t="s">
        <v>109</v>
      </c>
      <c r="D416" s="6" t="s">
        <v>2174</v>
      </c>
      <c r="E416" s="6" t="s">
        <v>2175</v>
      </c>
      <c r="F416" s="6" t="s">
        <v>2176</v>
      </c>
      <c r="G416" s="6" t="s">
        <v>726</v>
      </c>
      <c r="H416" s="6" t="s">
        <v>1565</v>
      </c>
      <c r="I416" s="6" t="s">
        <v>376</v>
      </c>
      <c r="J416" s="6" t="s">
        <v>221</v>
      </c>
    </row>
    <row r="417" spans="1:10">
      <c r="A417" s="6">
        <v>416</v>
      </c>
      <c r="B417" s="6" t="s">
        <v>591</v>
      </c>
      <c r="C417" s="6" t="s">
        <v>109</v>
      </c>
      <c r="D417" s="6" t="s">
        <v>2177</v>
      </c>
      <c r="E417" s="6" t="s">
        <v>2178</v>
      </c>
      <c r="F417" s="6" t="s">
        <v>2179</v>
      </c>
      <c r="G417" s="6" t="s">
        <v>726</v>
      </c>
      <c r="H417" s="6" t="s">
        <v>376</v>
      </c>
      <c r="I417" s="6" t="s">
        <v>376</v>
      </c>
      <c r="J417" s="6" t="s">
        <v>221</v>
      </c>
    </row>
    <row r="418" spans="1:10">
      <c r="A418" s="6">
        <v>417</v>
      </c>
      <c r="B418" s="6" t="s">
        <v>591</v>
      </c>
      <c r="C418" s="6" t="s">
        <v>109</v>
      </c>
      <c r="D418" s="6" t="s">
        <v>2180</v>
      </c>
      <c r="E418" s="6" t="s">
        <v>2181</v>
      </c>
      <c r="F418" s="6" t="s">
        <v>2182</v>
      </c>
      <c r="G418" s="6" t="s">
        <v>710</v>
      </c>
      <c r="H418" s="6" t="s">
        <v>376</v>
      </c>
      <c r="I418" s="6" t="s">
        <v>376</v>
      </c>
      <c r="J418" s="6" t="s">
        <v>221</v>
      </c>
    </row>
    <row r="419" spans="1:10">
      <c r="A419" s="6">
        <v>418</v>
      </c>
      <c r="B419" s="6" t="s">
        <v>591</v>
      </c>
      <c r="C419" s="6" t="s">
        <v>109</v>
      </c>
      <c r="D419" s="6" t="s">
        <v>2183</v>
      </c>
      <c r="E419" s="6" t="s">
        <v>2184</v>
      </c>
      <c r="F419" s="6" t="s">
        <v>2185</v>
      </c>
      <c r="G419" s="6" t="s">
        <v>660</v>
      </c>
      <c r="H419" s="6" t="s">
        <v>2186</v>
      </c>
      <c r="I419" s="6" t="s">
        <v>376</v>
      </c>
      <c r="J419" s="6" t="s">
        <v>221</v>
      </c>
    </row>
    <row r="420" spans="1:10">
      <c r="A420" s="6">
        <v>419</v>
      </c>
      <c r="B420" s="6" t="s">
        <v>591</v>
      </c>
      <c r="C420" s="6" t="s">
        <v>109</v>
      </c>
      <c r="D420" s="6" t="s">
        <v>2187</v>
      </c>
      <c r="E420" s="6" t="s">
        <v>2188</v>
      </c>
      <c r="F420" s="6" t="s">
        <v>2189</v>
      </c>
      <c r="G420" s="6" t="s">
        <v>2190</v>
      </c>
      <c r="H420" s="6" t="s">
        <v>2191</v>
      </c>
      <c r="I420" s="6" t="s">
        <v>376</v>
      </c>
      <c r="J420" s="6" t="s">
        <v>221</v>
      </c>
    </row>
    <row r="421" spans="1:10">
      <c r="A421" s="6">
        <v>420</v>
      </c>
      <c r="B421" s="6" t="s">
        <v>591</v>
      </c>
      <c r="C421" s="6" t="s">
        <v>109</v>
      </c>
      <c r="D421" s="6" t="s">
        <v>2192</v>
      </c>
      <c r="E421" s="6" t="s">
        <v>2193</v>
      </c>
      <c r="F421" s="6" t="s">
        <v>2194</v>
      </c>
      <c r="G421" s="6" t="s">
        <v>698</v>
      </c>
      <c r="H421" s="6" t="s">
        <v>376</v>
      </c>
      <c r="I421" s="6" t="s">
        <v>376</v>
      </c>
      <c r="J421" s="6" t="s">
        <v>221</v>
      </c>
    </row>
    <row r="422" spans="1:10">
      <c r="A422" s="6">
        <v>421</v>
      </c>
      <c r="B422" s="6" t="s">
        <v>591</v>
      </c>
      <c r="C422" s="6" t="s">
        <v>109</v>
      </c>
      <c r="D422" s="6" t="s">
        <v>2195</v>
      </c>
      <c r="E422" s="6" t="s">
        <v>2196</v>
      </c>
      <c r="F422" s="6" t="s">
        <v>2197</v>
      </c>
      <c r="G422" s="6" t="s">
        <v>781</v>
      </c>
      <c r="H422" s="6" t="s">
        <v>376</v>
      </c>
      <c r="I422" s="6" t="s">
        <v>782</v>
      </c>
      <c r="J422" s="6" t="s">
        <v>221</v>
      </c>
    </row>
    <row r="423" spans="1:10">
      <c r="A423" s="6">
        <v>422</v>
      </c>
      <c r="B423" s="6" t="s">
        <v>591</v>
      </c>
      <c r="C423" s="6" t="s">
        <v>109</v>
      </c>
      <c r="D423" s="6" t="s">
        <v>2198</v>
      </c>
      <c r="E423" s="6" t="s">
        <v>2199</v>
      </c>
      <c r="F423" s="6" t="s">
        <v>2200</v>
      </c>
      <c r="G423" s="6" t="s">
        <v>622</v>
      </c>
      <c r="H423" s="6" t="s">
        <v>2201</v>
      </c>
      <c r="I423" s="6" t="s">
        <v>782</v>
      </c>
      <c r="J423" s="6" t="s">
        <v>221</v>
      </c>
    </row>
    <row r="424" spans="1:10">
      <c r="A424" s="6">
        <v>423</v>
      </c>
      <c r="B424" s="6" t="s">
        <v>591</v>
      </c>
      <c r="C424" s="6" t="s">
        <v>109</v>
      </c>
      <c r="D424" s="6" t="s">
        <v>2202</v>
      </c>
      <c r="E424" s="6" t="s">
        <v>2203</v>
      </c>
      <c r="F424" s="6" t="s">
        <v>2204</v>
      </c>
      <c r="G424" s="6" t="s">
        <v>791</v>
      </c>
      <c r="H424" s="6" t="s">
        <v>1483</v>
      </c>
      <c r="I424" s="6" t="s">
        <v>782</v>
      </c>
      <c r="J424" s="6" t="s">
        <v>221</v>
      </c>
    </row>
    <row r="425" spans="1:10">
      <c r="A425" s="6">
        <v>424</v>
      </c>
      <c r="B425" s="6" t="s">
        <v>591</v>
      </c>
      <c r="C425" s="6" t="s">
        <v>109</v>
      </c>
      <c r="D425" s="6" t="s">
        <v>2205</v>
      </c>
      <c r="E425" s="6" t="s">
        <v>2206</v>
      </c>
      <c r="F425" s="6" t="s">
        <v>2207</v>
      </c>
      <c r="G425" s="6" t="s">
        <v>608</v>
      </c>
      <c r="H425" s="6" t="s">
        <v>376</v>
      </c>
      <c r="I425" s="6" t="s">
        <v>376</v>
      </c>
      <c r="J425" s="6" t="s">
        <v>221</v>
      </c>
    </row>
    <row r="426" spans="1:10">
      <c r="A426" s="6">
        <v>425</v>
      </c>
      <c r="B426" s="6" t="s">
        <v>591</v>
      </c>
      <c r="C426" s="6" t="s">
        <v>109</v>
      </c>
      <c r="D426" s="6" t="s">
        <v>2208</v>
      </c>
      <c r="E426" s="6" t="s">
        <v>2209</v>
      </c>
      <c r="F426" s="6" t="s">
        <v>2210</v>
      </c>
      <c r="G426" s="6" t="s">
        <v>622</v>
      </c>
      <c r="H426" s="6" t="s">
        <v>376</v>
      </c>
      <c r="I426" s="6" t="s">
        <v>376</v>
      </c>
      <c r="J426" s="6" t="s">
        <v>221</v>
      </c>
    </row>
    <row r="427" spans="1:10">
      <c r="A427" s="6">
        <v>426</v>
      </c>
      <c r="B427" s="6" t="s">
        <v>591</v>
      </c>
      <c r="C427" s="6" t="s">
        <v>109</v>
      </c>
      <c r="D427" s="6" t="s">
        <v>2211</v>
      </c>
      <c r="E427" s="6" t="s">
        <v>2212</v>
      </c>
      <c r="F427" s="6" t="s">
        <v>2213</v>
      </c>
      <c r="G427" s="6" t="s">
        <v>726</v>
      </c>
      <c r="H427" s="6" t="s">
        <v>376</v>
      </c>
      <c r="I427" s="6" t="s">
        <v>376</v>
      </c>
      <c r="J427" s="6" t="s">
        <v>221</v>
      </c>
    </row>
    <row r="428" spans="1:10">
      <c r="A428" s="6">
        <v>427</v>
      </c>
      <c r="B428" s="6" t="s">
        <v>591</v>
      </c>
      <c r="C428" s="6" t="s">
        <v>109</v>
      </c>
      <c r="D428" s="6" t="s">
        <v>2214</v>
      </c>
      <c r="E428" s="6" t="s">
        <v>2215</v>
      </c>
      <c r="F428" s="6" t="s">
        <v>2216</v>
      </c>
      <c r="G428" s="6" t="s">
        <v>608</v>
      </c>
      <c r="H428" s="6" t="s">
        <v>2217</v>
      </c>
      <c r="I428" s="6" t="s">
        <v>376</v>
      </c>
      <c r="J428" s="6" t="s">
        <v>221</v>
      </c>
    </row>
    <row r="429" spans="1:10">
      <c r="A429" s="6">
        <v>428</v>
      </c>
      <c r="B429" s="6" t="s">
        <v>591</v>
      </c>
      <c r="C429" s="6" t="s">
        <v>109</v>
      </c>
      <c r="D429" s="6" t="s">
        <v>2218</v>
      </c>
      <c r="E429" s="6" t="s">
        <v>2219</v>
      </c>
      <c r="F429" s="6" t="s">
        <v>2220</v>
      </c>
      <c r="G429" s="6" t="s">
        <v>660</v>
      </c>
      <c r="H429" s="6" t="s">
        <v>2221</v>
      </c>
      <c r="I429" s="6" t="s">
        <v>376</v>
      </c>
      <c r="J429" s="6" t="s">
        <v>221</v>
      </c>
    </row>
    <row r="430" spans="1:10">
      <c r="A430" s="6">
        <v>429</v>
      </c>
      <c r="B430" s="6" t="s">
        <v>591</v>
      </c>
      <c r="C430" s="6" t="s">
        <v>109</v>
      </c>
      <c r="D430" s="6" t="s">
        <v>2222</v>
      </c>
      <c r="E430" s="6" t="s">
        <v>2223</v>
      </c>
      <c r="F430" s="6" t="s">
        <v>2224</v>
      </c>
      <c r="G430" s="6" t="s">
        <v>1765</v>
      </c>
      <c r="H430" s="6" t="s">
        <v>376</v>
      </c>
      <c r="I430" s="6" t="s">
        <v>1397</v>
      </c>
      <c r="J430" s="6" t="s">
        <v>221</v>
      </c>
    </row>
    <row r="431" spans="1:10">
      <c r="A431" s="6">
        <v>430</v>
      </c>
      <c r="B431" s="6" t="s">
        <v>591</v>
      </c>
      <c r="C431" s="6" t="s">
        <v>109</v>
      </c>
      <c r="D431" s="6" t="s">
        <v>2225</v>
      </c>
      <c r="E431" s="6" t="s">
        <v>2226</v>
      </c>
      <c r="F431" s="6" t="s">
        <v>2227</v>
      </c>
      <c r="G431" s="6" t="s">
        <v>848</v>
      </c>
      <c r="H431" s="6" t="s">
        <v>2228</v>
      </c>
      <c r="I431" s="6" t="s">
        <v>2229</v>
      </c>
      <c r="J431" s="6" t="s">
        <v>221</v>
      </c>
    </row>
    <row r="432" spans="1:10">
      <c r="A432" s="6">
        <v>431</v>
      </c>
      <c r="B432" s="6" t="s">
        <v>591</v>
      </c>
      <c r="C432" s="6" t="s">
        <v>109</v>
      </c>
      <c r="D432" s="6" t="s">
        <v>2230</v>
      </c>
      <c r="E432" s="6" t="s">
        <v>2231</v>
      </c>
      <c r="F432" s="6" t="s">
        <v>2232</v>
      </c>
      <c r="G432" s="6" t="s">
        <v>698</v>
      </c>
      <c r="H432" s="6" t="s">
        <v>2233</v>
      </c>
      <c r="I432" s="6" t="s">
        <v>376</v>
      </c>
      <c r="J432" s="6" t="s">
        <v>221</v>
      </c>
    </row>
    <row r="433" spans="1:10">
      <c r="A433" s="6">
        <v>432</v>
      </c>
      <c r="B433" s="6" t="s">
        <v>591</v>
      </c>
      <c r="C433" s="6" t="s">
        <v>109</v>
      </c>
      <c r="D433" s="6" t="s">
        <v>2234</v>
      </c>
      <c r="E433" s="6" t="s">
        <v>2235</v>
      </c>
      <c r="F433" s="6" t="s">
        <v>2236</v>
      </c>
      <c r="G433" s="6" t="s">
        <v>715</v>
      </c>
      <c r="H433" s="6" t="s">
        <v>376</v>
      </c>
      <c r="I433" s="6" t="s">
        <v>376</v>
      </c>
      <c r="J433" s="6" t="s">
        <v>221</v>
      </c>
    </row>
    <row r="434" spans="1:10">
      <c r="A434" s="6">
        <v>433</v>
      </c>
      <c r="B434" s="6" t="s">
        <v>591</v>
      </c>
      <c r="C434" s="6" t="s">
        <v>109</v>
      </c>
      <c r="D434" s="6" t="s">
        <v>2237</v>
      </c>
      <c r="E434" s="6" t="s">
        <v>2238</v>
      </c>
      <c r="F434" s="6" t="s">
        <v>2239</v>
      </c>
      <c r="G434" s="6" t="s">
        <v>608</v>
      </c>
      <c r="H434" s="6" t="s">
        <v>376</v>
      </c>
      <c r="I434" s="6" t="s">
        <v>376</v>
      </c>
      <c r="J434" s="6" t="s">
        <v>221</v>
      </c>
    </row>
    <row r="435" spans="1:10">
      <c r="A435" s="6">
        <v>434</v>
      </c>
      <c r="B435" s="6" t="s">
        <v>591</v>
      </c>
      <c r="C435" s="6" t="s">
        <v>109</v>
      </c>
      <c r="D435" s="6" t="s">
        <v>2240</v>
      </c>
      <c r="E435" s="6" t="s">
        <v>2241</v>
      </c>
      <c r="F435" s="6" t="s">
        <v>2242</v>
      </c>
      <c r="G435" s="6" t="s">
        <v>613</v>
      </c>
      <c r="H435" s="6" t="s">
        <v>1847</v>
      </c>
      <c r="I435" s="6" t="s">
        <v>376</v>
      </c>
      <c r="J435" s="6" t="s">
        <v>221</v>
      </c>
    </row>
    <row r="436" spans="1:10">
      <c r="A436" s="6">
        <v>435</v>
      </c>
      <c r="B436" s="6" t="s">
        <v>591</v>
      </c>
      <c r="C436" s="6" t="s">
        <v>109</v>
      </c>
      <c r="D436" s="6" t="s">
        <v>2243</v>
      </c>
      <c r="E436" s="6" t="s">
        <v>2244</v>
      </c>
      <c r="F436" s="6" t="s">
        <v>2245</v>
      </c>
      <c r="G436" s="6" t="s">
        <v>622</v>
      </c>
      <c r="H436" s="6" t="s">
        <v>2246</v>
      </c>
      <c r="I436" s="6" t="s">
        <v>376</v>
      </c>
      <c r="J436" s="6" t="s">
        <v>221</v>
      </c>
    </row>
    <row r="437" spans="1:10">
      <c r="A437" s="6">
        <v>436</v>
      </c>
      <c r="B437" s="6" t="s">
        <v>591</v>
      </c>
      <c r="C437" s="6" t="s">
        <v>109</v>
      </c>
      <c r="D437" s="6" t="s">
        <v>2247</v>
      </c>
      <c r="E437" s="6" t="s">
        <v>2248</v>
      </c>
      <c r="F437" s="6" t="s">
        <v>2249</v>
      </c>
      <c r="G437" s="6" t="s">
        <v>710</v>
      </c>
      <c r="H437" s="6" t="s">
        <v>376</v>
      </c>
      <c r="I437" s="6" t="s">
        <v>376</v>
      </c>
      <c r="J437" s="6" t="s">
        <v>221</v>
      </c>
    </row>
    <row r="438" spans="1:10">
      <c r="A438" s="6">
        <v>437</v>
      </c>
      <c r="B438" s="6" t="s">
        <v>591</v>
      </c>
      <c r="C438" s="6" t="s">
        <v>109</v>
      </c>
      <c r="D438" s="6" t="s">
        <v>2250</v>
      </c>
      <c r="E438" s="6" t="s">
        <v>2251</v>
      </c>
      <c r="F438" s="6" t="s">
        <v>2252</v>
      </c>
      <c r="G438" s="6" t="s">
        <v>698</v>
      </c>
      <c r="H438" s="6" t="s">
        <v>1397</v>
      </c>
      <c r="I438" s="6" t="s">
        <v>376</v>
      </c>
      <c r="J438" s="6" t="s">
        <v>221</v>
      </c>
    </row>
    <row r="439" spans="1:10">
      <c r="A439" s="6">
        <v>438</v>
      </c>
      <c r="B439" s="6" t="s">
        <v>591</v>
      </c>
      <c r="C439" s="6" t="s">
        <v>109</v>
      </c>
      <c r="D439" s="6" t="s">
        <v>2253</v>
      </c>
      <c r="E439" s="6" t="s">
        <v>2254</v>
      </c>
      <c r="F439" s="6" t="s">
        <v>2255</v>
      </c>
      <c r="G439" s="6" t="s">
        <v>622</v>
      </c>
      <c r="H439" s="6" t="s">
        <v>1397</v>
      </c>
      <c r="I439" s="6" t="s">
        <v>376</v>
      </c>
      <c r="J439" s="6" t="s">
        <v>221</v>
      </c>
    </row>
    <row r="440" spans="1:10">
      <c r="A440" s="6">
        <v>439</v>
      </c>
      <c r="B440" s="6" t="s">
        <v>591</v>
      </c>
      <c r="C440" s="6" t="s">
        <v>109</v>
      </c>
      <c r="D440" s="6" t="s">
        <v>2256</v>
      </c>
      <c r="E440" s="6" t="s">
        <v>2257</v>
      </c>
      <c r="F440" s="6" t="s">
        <v>2258</v>
      </c>
      <c r="G440" s="6" t="s">
        <v>613</v>
      </c>
      <c r="H440" s="6" t="s">
        <v>376</v>
      </c>
      <c r="I440" s="6" t="s">
        <v>782</v>
      </c>
      <c r="J440" s="6" t="s">
        <v>221</v>
      </c>
    </row>
    <row r="441" spans="1:10">
      <c r="A441" s="6">
        <v>440</v>
      </c>
      <c r="B441" s="6" t="s">
        <v>591</v>
      </c>
      <c r="C441" s="6" t="s">
        <v>109</v>
      </c>
      <c r="D441" s="6" t="s">
        <v>2259</v>
      </c>
      <c r="E441" s="6" t="s">
        <v>2260</v>
      </c>
      <c r="F441" s="6" t="s">
        <v>2261</v>
      </c>
      <c r="G441" s="6" t="s">
        <v>613</v>
      </c>
      <c r="H441" s="6" t="s">
        <v>888</v>
      </c>
      <c r="I441" s="6" t="s">
        <v>376</v>
      </c>
      <c r="J441" s="6" t="s">
        <v>221</v>
      </c>
    </row>
    <row r="442" spans="1:10">
      <c r="A442" s="6">
        <v>441</v>
      </c>
      <c r="B442" s="6" t="s">
        <v>591</v>
      </c>
      <c r="C442" s="6" t="s">
        <v>109</v>
      </c>
      <c r="D442" s="6" t="s">
        <v>2262</v>
      </c>
      <c r="E442" s="6" t="s">
        <v>2263</v>
      </c>
      <c r="F442" s="6" t="s">
        <v>2264</v>
      </c>
      <c r="G442" s="6" t="s">
        <v>2265</v>
      </c>
      <c r="H442" s="6" t="s">
        <v>376</v>
      </c>
      <c r="I442" s="6" t="s">
        <v>376</v>
      </c>
      <c r="J442" s="6" t="s">
        <v>221</v>
      </c>
    </row>
    <row r="443" spans="1:10">
      <c r="A443" s="6">
        <v>442</v>
      </c>
      <c r="B443" s="6" t="s">
        <v>591</v>
      </c>
      <c r="C443" s="6" t="s">
        <v>109</v>
      </c>
      <c r="D443" s="6" t="s">
        <v>2266</v>
      </c>
      <c r="E443" s="6" t="s">
        <v>2267</v>
      </c>
      <c r="F443" s="6" t="s">
        <v>2268</v>
      </c>
      <c r="G443" s="6" t="s">
        <v>693</v>
      </c>
      <c r="H443" s="6" t="s">
        <v>376</v>
      </c>
      <c r="I443" s="6" t="s">
        <v>376</v>
      </c>
      <c r="J443" s="6" t="s">
        <v>221</v>
      </c>
    </row>
    <row r="444" spans="1:10">
      <c r="A444" s="6">
        <v>443</v>
      </c>
      <c r="B444" s="6" t="s">
        <v>591</v>
      </c>
      <c r="C444" s="6" t="s">
        <v>109</v>
      </c>
      <c r="D444" s="6" t="s">
        <v>2269</v>
      </c>
      <c r="E444" s="6" t="s">
        <v>2270</v>
      </c>
      <c r="F444" s="6" t="s">
        <v>2271</v>
      </c>
      <c r="G444" s="6" t="s">
        <v>698</v>
      </c>
      <c r="H444" s="6" t="s">
        <v>2272</v>
      </c>
      <c r="I444" s="6" t="s">
        <v>376</v>
      </c>
      <c r="J444" s="6" t="s">
        <v>221</v>
      </c>
    </row>
    <row r="445" spans="1:10">
      <c r="A445" s="6">
        <v>444</v>
      </c>
      <c r="B445" s="6" t="s">
        <v>591</v>
      </c>
      <c r="C445" s="6" t="s">
        <v>109</v>
      </c>
      <c r="D445" s="6" t="s">
        <v>2273</v>
      </c>
      <c r="E445" s="6" t="s">
        <v>2274</v>
      </c>
      <c r="F445" s="6" t="s">
        <v>2275</v>
      </c>
      <c r="G445" s="6" t="s">
        <v>848</v>
      </c>
      <c r="H445" s="6" t="s">
        <v>2276</v>
      </c>
      <c r="I445" s="6" t="s">
        <v>376</v>
      </c>
      <c r="J445" s="6" t="s">
        <v>221</v>
      </c>
    </row>
    <row r="446" spans="1:10">
      <c r="A446" s="6">
        <v>445</v>
      </c>
      <c r="B446" s="6" t="s">
        <v>591</v>
      </c>
      <c r="C446" s="6" t="s">
        <v>109</v>
      </c>
      <c r="D446" s="6" t="s">
        <v>2277</v>
      </c>
      <c r="E446" s="6" t="s">
        <v>2278</v>
      </c>
      <c r="F446" s="6" t="s">
        <v>2279</v>
      </c>
      <c r="G446" s="6" t="s">
        <v>848</v>
      </c>
      <c r="H446" s="6" t="s">
        <v>376</v>
      </c>
      <c r="I446" s="6" t="s">
        <v>376</v>
      </c>
      <c r="J446" s="6" t="s">
        <v>221</v>
      </c>
    </row>
    <row r="447" spans="1:10">
      <c r="A447" s="6">
        <v>446</v>
      </c>
      <c r="B447" s="6" t="s">
        <v>591</v>
      </c>
      <c r="C447" s="6" t="s">
        <v>109</v>
      </c>
      <c r="D447" s="6" t="s">
        <v>2280</v>
      </c>
      <c r="E447" s="6" t="s">
        <v>2281</v>
      </c>
      <c r="F447" s="6" t="s">
        <v>2282</v>
      </c>
      <c r="G447" s="6" t="s">
        <v>604</v>
      </c>
      <c r="H447" s="6" t="s">
        <v>2283</v>
      </c>
      <c r="I447" s="6" t="s">
        <v>2149</v>
      </c>
      <c r="J447" s="6" t="s">
        <v>221</v>
      </c>
    </row>
    <row r="448" spans="1:10">
      <c r="A448" s="6">
        <v>447</v>
      </c>
      <c r="B448" s="6" t="s">
        <v>591</v>
      </c>
      <c r="C448" s="6" t="s">
        <v>109</v>
      </c>
      <c r="D448" s="6" t="s">
        <v>2284</v>
      </c>
      <c r="E448" s="6" t="s">
        <v>2285</v>
      </c>
      <c r="F448" s="6" t="s">
        <v>2286</v>
      </c>
      <c r="G448" s="6" t="s">
        <v>710</v>
      </c>
      <c r="H448" s="6" t="s">
        <v>376</v>
      </c>
      <c r="I448" s="6" t="s">
        <v>376</v>
      </c>
      <c r="J448" s="6" t="s">
        <v>221</v>
      </c>
    </row>
    <row r="449" spans="1:10">
      <c r="A449" s="6">
        <v>448</v>
      </c>
      <c r="B449" s="6" t="s">
        <v>591</v>
      </c>
      <c r="C449" s="6" t="s">
        <v>109</v>
      </c>
      <c r="D449" s="6" t="s">
        <v>2287</v>
      </c>
      <c r="E449" s="6" t="s">
        <v>2288</v>
      </c>
      <c r="F449" s="6" t="s">
        <v>2289</v>
      </c>
      <c r="G449" s="6" t="s">
        <v>909</v>
      </c>
      <c r="H449" s="6" t="s">
        <v>2290</v>
      </c>
      <c r="I449" s="6" t="s">
        <v>376</v>
      </c>
      <c r="J449" s="6" t="s">
        <v>221</v>
      </c>
    </row>
    <row r="450" spans="1:10">
      <c r="A450" s="6">
        <v>449</v>
      </c>
      <c r="B450" s="6" t="s">
        <v>591</v>
      </c>
      <c r="C450" s="6" t="s">
        <v>109</v>
      </c>
      <c r="D450" s="6" t="s">
        <v>2291</v>
      </c>
      <c r="E450" s="6" t="s">
        <v>2292</v>
      </c>
      <c r="F450" s="6" t="s">
        <v>2293</v>
      </c>
      <c r="G450" s="6" t="s">
        <v>622</v>
      </c>
      <c r="H450" s="6" t="s">
        <v>2294</v>
      </c>
      <c r="I450" s="6" t="s">
        <v>376</v>
      </c>
      <c r="J450" s="6" t="s">
        <v>221</v>
      </c>
    </row>
    <row r="451" spans="1:10">
      <c r="A451" s="6">
        <v>450</v>
      </c>
      <c r="B451" s="6" t="s">
        <v>591</v>
      </c>
      <c r="C451" s="6" t="s">
        <v>109</v>
      </c>
      <c r="D451" s="6" t="s">
        <v>2295</v>
      </c>
      <c r="E451" s="6" t="s">
        <v>2296</v>
      </c>
      <c r="F451" s="6" t="s">
        <v>2297</v>
      </c>
      <c r="G451" s="6" t="s">
        <v>599</v>
      </c>
      <c r="H451" s="6" t="s">
        <v>376</v>
      </c>
      <c r="I451" s="6" t="s">
        <v>2298</v>
      </c>
      <c r="J451" s="6" t="s">
        <v>221</v>
      </c>
    </row>
    <row r="452" spans="1:10">
      <c r="A452" s="6">
        <v>451</v>
      </c>
      <c r="B452" s="6" t="s">
        <v>591</v>
      </c>
      <c r="C452" s="6" t="s">
        <v>109</v>
      </c>
      <c r="D452" s="6" t="s">
        <v>2299</v>
      </c>
      <c r="E452" s="6" t="s">
        <v>2300</v>
      </c>
      <c r="F452" s="6" t="s">
        <v>2301</v>
      </c>
      <c r="G452" s="6" t="s">
        <v>710</v>
      </c>
      <c r="H452" s="6" t="s">
        <v>376</v>
      </c>
      <c r="I452" s="6" t="s">
        <v>376</v>
      </c>
      <c r="J452" s="6" t="s">
        <v>221</v>
      </c>
    </row>
    <row r="453" spans="1:10">
      <c r="A453" s="6">
        <v>452</v>
      </c>
      <c r="B453" s="6" t="s">
        <v>591</v>
      </c>
      <c r="C453" s="6" t="s">
        <v>109</v>
      </c>
      <c r="D453" s="6" t="s">
        <v>2302</v>
      </c>
      <c r="E453" s="6" t="s">
        <v>2303</v>
      </c>
      <c r="F453" s="6" t="s">
        <v>2304</v>
      </c>
      <c r="G453" s="6" t="s">
        <v>693</v>
      </c>
      <c r="H453" s="6" t="s">
        <v>2305</v>
      </c>
      <c r="I453" s="6" t="s">
        <v>376</v>
      </c>
      <c r="J453" s="6" t="s">
        <v>221</v>
      </c>
    </row>
    <row r="454" spans="1:10">
      <c r="A454" s="6">
        <v>453</v>
      </c>
      <c r="B454" s="6" t="s">
        <v>591</v>
      </c>
      <c r="C454" s="6" t="s">
        <v>109</v>
      </c>
      <c r="D454" s="6" t="s">
        <v>2306</v>
      </c>
      <c r="E454" s="6" t="s">
        <v>2307</v>
      </c>
      <c r="F454" s="6" t="s">
        <v>2308</v>
      </c>
      <c r="G454" s="6" t="s">
        <v>698</v>
      </c>
      <c r="H454" s="6" t="s">
        <v>2309</v>
      </c>
      <c r="I454" s="6" t="s">
        <v>376</v>
      </c>
      <c r="J454" s="6" t="s">
        <v>221</v>
      </c>
    </row>
    <row r="455" spans="1:10">
      <c r="A455" s="6">
        <v>454</v>
      </c>
      <c r="B455" s="6" t="s">
        <v>591</v>
      </c>
      <c r="C455" s="6" t="s">
        <v>109</v>
      </c>
      <c r="D455" s="6" t="s">
        <v>2310</v>
      </c>
      <c r="E455" s="6" t="s">
        <v>2311</v>
      </c>
      <c r="F455" s="6" t="s">
        <v>2312</v>
      </c>
      <c r="G455" s="6" t="s">
        <v>786</v>
      </c>
      <c r="H455" s="6" t="s">
        <v>2313</v>
      </c>
      <c r="I455" s="6" t="s">
        <v>2314</v>
      </c>
      <c r="J455" s="6" t="s">
        <v>221</v>
      </c>
    </row>
    <row r="456" spans="1:10">
      <c r="A456" s="6">
        <v>455</v>
      </c>
      <c r="B456" s="6" t="s">
        <v>591</v>
      </c>
      <c r="C456" s="6" t="s">
        <v>109</v>
      </c>
      <c r="D456" s="6" t="s">
        <v>2315</v>
      </c>
      <c r="E456" s="6" t="s">
        <v>2316</v>
      </c>
      <c r="F456" s="6" t="s">
        <v>2317</v>
      </c>
      <c r="G456" s="6" t="s">
        <v>693</v>
      </c>
      <c r="H456" s="6" t="s">
        <v>376</v>
      </c>
      <c r="I456" s="6" t="s">
        <v>1887</v>
      </c>
      <c r="J456" s="6" t="s">
        <v>221</v>
      </c>
    </row>
    <row r="457" spans="1:10">
      <c r="A457" s="6">
        <v>456</v>
      </c>
      <c r="B457" s="6" t="s">
        <v>591</v>
      </c>
      <c r="C457" s="6" t="s">
        <v>109</v>
      </c>
      <c r="D457" s="6" t="s">
        <v>2318</v>
      </c>
      <c r="E457" s="6" t="s">
        <v>2319</v>
      </c>
      <c r="F457" s="6" t="s">
        <v>2320</v>
      </c>
      <c r="G457" s="6" t="s">
        <v>710</v>
      </c>
      <c r="H457" s="6" t="s">
        <v>1231</v>
      </c>
      <c r="I457" s="6" t="s">
        <v>376</v>
      </c>
      <c r="J457" s="6" t="s">
        <v>221</v>
      </c>
    </row>
    <row r="458" spans="1:10">
      <c r="A458" s="6">
        <v>457</v>
      </c>
      <c r="B458" s="6" t="s">
        <v>591</v>
      </c>
      <c r="C458" s="6" t="s">
        <v>109</v>
      </c>
      <c r="D458" s="6" t="s">
        <v>2321</v>
      </c>
      <c r="E458" s="6" t="s">
        <v>2322</v>
      </c>
      <c r="F458" s="6" t="s">
        <v>2323</v>
      </c>
      <c r="G458" s="6" t="s">
        <v>781</v>
      </c>
      <c r="H458" s="6" t="s">
        <v>1068</v>
      </c>
      <c r="I458" s="6" t="s">
        <v>376</v>
      </c>
      <c r="J458" s="6" t="s">
        <v>221</v>
      </c>
    </row>
    <row r="459" spans="1:10">
      <c r="A459" s="6">
        <v>458</v>
      </c>
      <c r="B459" s="6" t="s">
        <v>591</v>
      </c>
      <c r="C459" s="6" t="s">
        <v>109</v>
      </c>
      <c r="D459" s="6" t="s">
        <v>2324</v>
      </c>
      <c r="E459" s="6" t="s">
        <v>2325</v>
      </c>
      <c r="F459" s="6" t="s">
        <v>2326</v>
      </c>
      <c r="G459" s="6" t="s">
        <v>599</v>
      </c>
      <c r="H459" s="6" t="s">
        <v>2327</v>
      </c>
      <c r="I459" s="6" t="s">
        <v>793</v>
      </c>
      <c r="J459" s="6" t="s">
        <v>221</v>
      </c>
    </row>
    <row r="460" spans="1:10">
      <c r="A460" s="6">
        <v>459</v>
      </c>
      <c r="B460" s="6" t="s">
        <v>591</v>
      </c>
      <c r="C460" s="6" t="s">
        <v>109</v>
      </c>
      <c r="D460" s="6" t="s">
        <v>2328</v>
      </c>
      <c r="E460" s="6" t="s">
        <v>2329</v>
      </c>
      <c r="F460" s="6" t="s">
        <v>2330</v>
      </c>
      <c r="G460" s="6" t="s">
        <v>710</v>
      </c>
      <c r="H460" s="6" t="s">
        <v>2331</v>
      </c>
      <c r="I460" s="6" t="s">
        <v>376</v>
      </c>
      <c r="J460" s="6" t="s">
        <v>221</v>
      </c>
    </row>
    <row r="461" spans="1:10">
      <c r="A461" s="6">
        <v>460</v>
      </c>
      <c r="B461" s="6" t="s">
        <v>591</v>
      </c>
      <c r="C461" s="6" t="s">
        <v>109</v>
      </c>
      <c r="D461" s="6" t="s">
        <v>2332</v>
      </c>
      <c r="E461" s="6" t="s">
        <v>2333</v>
      </c>
      <c r="F461" s="6" t="s">
        <v>2334</v>
      </c>
      <c r="G461" s="6" t="s">
        <v>604</v>
      </c>
      <c r="H461" s="6" t="s">
        <v>2335</v>
      </c>
      <c r="I461" s="6" t="s">
        <v>376</v>
      </c>
      <c r="J461" s="6" t="s">
        <v>221</v>
      </c>
    </row>
    <row r="462" spans="1:10">
      <c r="A462" s="6">
        <v>461</v>
      </c>
      <c r="B462" s="6" t="s">
        <v>591</v>
      </c>
      <c r="C462" s="6" t="s">
        <v>109</v>
      </c>
      <c r="D462" s="6" t="s">
        <v>2336</v>
      </c>
      <c r="E462" s="6" t="s">
        <v>2337</v>
      </c>
      <c r="F462" s="6" t="s">
        <v>2338</v>
      </c>
      <c r="G462" s="6" t="s">
        <v>613</v>
      </c>
      <c r="H462" s="6" t="s">
        <v>2339</v>
      </c>
      <c r="I462" s="6" t="s">
        <v>376</v>
      </c>
      <c r="J462" s="6" t="s">
        <v>221</v>
      </c>
    </row>
    <row r="463" spans="1:10">
      <c r="A463" s="6">
        <v>462</v>
      </c>
      <c r="B463" s="6" t="s">
        <v>591</v>
      </c>
      <c r="C463" s="6" t="s">
        <v>109</v>
      </c>
      <c r="D463" s="6" t="s">
        <v>2340</v>
      </c>
      <c r="E463" s="6" t="s">
        <v>2341</v>
      </c>
      <c r="F463" s="6" t="s">
        <v>2342</v>
      </c>
      <c r="G463" s="6" t="s">
        <v>604</v>
      </c>
      <c r="H463" s="6" t="s">
        <v>376</v>
      </c>
      <c r="I463" s="6" t="s">
        <v>376</v>
      </c>
      <c r="J463" s="6" t="s">
        <v>221</v>
      </c>
    </row>
    <row r="464" spans="1:10">
      <c r="A464" s="6">
        <v>463</v>
      </c>
      <c r="B464" s="6" t="s">
        <v>591</v>
      </c>
      <c r="C464" s="6" t="s">
        <v>109</v>
      </c>
      <c r="D464" s="6" t="s">
        <v>2343</v>
      </c>
      <c r="E464" s="6" t="s">
        <v>2344</v>
      </c>
      <c r="F464" s="6" t="s">
        <v>2345</v>
      </c>
      <c r="G464" s="6" t="s">
        <v>848</v>
      </c>
      <c r="H464" s="6" t="s">
        <v>376</v>
      </c>
      <c r="I464" s="6" t="s">
        <v>376</v>
      </c>
      <c r="J464" s="6" t="s">
        <v>221</v>
      </c>
    </row>
    <row r="465" spans="1:10">
      <c r="A465" s="6">
        <v>464</v>
      </c>
      <c r="B465" s="6" t="s">
        <v>591</v>
      </c>
      <c r="C465" s="6" t="s">
        <v>109</v>
      </c>
      <c r="D465" s="6" t="s">
        <v>2346</v>
      </c>
      <c r="E465" s="6" t="s">
        <v>2347</v>
      </c>
      <c r="F465" s="6" t="s">
        <v>2348</v>
      </c>
      <c r="G465" s="6" t="s">
        <v>848</v>
      </c>
      <c r="H465" s="6" t="s">
        <v>2349</v>
      </c>
      <c r="I465" s="6" t="s">
        <v>2350</v>
      </c>
      <c r="J465" s="6" t="s">
        <v>221</v>
      </c>
    </row>
    <row r="466" spans="1:10">
      <c r="A466" s="6">
        <v>465</v>
      </c>
      <c r="B466" s="6" t="s">
        <v>591</v>
      </c>
      <c r="C466" s="6" t="s">
        <v>109</v>
      </c>
      <c r="D466" s="6" t="s">
        <v>2351</v>
      </c>
      <c r="E466" s="6" t="s">
        <v>2352</v>
      </c>
      <c r="F466" s="6" t="s">
        <v>2353</v>
      </c>
      <c r="G466" s="6" t="s">
        <v>613</v>
      </c>
      <c r="H466" s="6" t="s">
        <v>376</v>
      </c>
      <c r="I466" s="6" t="s">
        <v>376</v>
      </c>
      <c r="J466" s="6" t="s">
        <v>221</v>
      </c>
    </row>
    <row r="467" spans="1:10">
      <c r="A467" s="6">
        <v>466</v>
      </c>
      <c r="B467" s="6" t="s">
        <v>591</v>
      </c>
      <c r="C467" s="6" t="s">
        <v>109</v>
      </c>
      <c r="D467" s="6" t="s">
        <v>2354</v>
      </c>
      <c r="E467" s="6" t="s">
        <v>2355</v>
      </c>
      <c r="F467" s="6" t="s">
        <v>2356</v>
      </c>
      <c r="G467" s="6" t="s">
        <v>693</v>
      </c>
      <c r="H467" s="6" t="s">
        <v>2357</v>
      </c>
      <c r="I467" s="6" t="s">
        <v>376</v>
      </c>
      <c r="J467" s="6" t="s">
        <v>221</v>
      </c>
    </row>
    <row r="468" spans="1:10">
      <c r="A468" s="6">
        <v>467</v>
      </c>
      <c r="B468" s="6" t="s">
        <v>591</v>
      </c>
      <c r="C468" s="6" t="s">
        <v>109</v>
      </c>
      <c r="D468" s="6" t="s">
        <v>2358</v>
      </c>
      <c r="E468" s="6" t="s">
        <v>2359</v>
      </c>
      <c r="F468" s="6" t="s">
        <v>2360</v>
      </c>
      <c r="G468" s="6" t="s">
        <v>622</v>
      </c>
      <c r="H468" s="6" t="s">
        <v>376</v>
      </c>
      <c r="I468" s="6" t="s">
        <v>376</v>
      </c>
      <c r="J468" s="6" t="s">
        <v>221</v>
      </c>
    </row>
    <row r="469" spans="1:10">
      <c r="A469" s="6">
        <v>468</v>
      </c>
      <c r="B469" s="6" t="s">
        <v>591</v>
      </c>
      <c r="C469" s="6" t="s">
        <v>109</v>
      </c>
      <c r="D469" s="6" t="s">
        <v>2361</v>
      </c>
      <c r="E469" s="6" t="s">
        <v>2362</v>
      </c>
      <c r="F469" s="6" t="s">
        <v>2363</v>
      </c>
      <c r="G469" s="6" t="s">
        <v>950</v>
      </c>
      <c r="H469" s="6" t="s">
        <v>2364</v>
      </c>
      <c r="I469" s="6" t="s">
        <v>376</v>
      </c>
      <c r="J469" s="6" t="s">
        <v>221</v>
      </c>
    </row>
    <row r="470" spans="1:10">
      <c r="A470" s="6">
        <v>469</v>
      </c>
      <c r="B470" s="6" t="s">
        <v>591</v>
      </c>
      <c r="C470" s="6" t="s">
        <v>109</v>
      </c>
      <c r="D470" s="6" t="s">
        <v>2365</v>
      </c>
      <c r="E470" s="6" t="s">
        <v>2366</v>
      </c>
      <c r="F470" s="6" t="s">
        <v>2367</v>
      </c>
      <c r="G470" s="6" t="s">
        <v>715</v>
      </c>
      <c r="H470" s="6" t="s">
        <v>376</v>
      </c>
      <c r="I470" s="6" t="s">
        <v>376</v>
      </c>
      <c r="J470" s="6" t="s">
        <v>221</v>
      </c>
    </row>
    <row r="471" spans="1:10">
      <c r="A471" s="6">
        <v>470</v>
      </c>
      <c r="B471" s="6" t="s">
        <v>591</v>
      </c>
      <c r="C471" s="6" t="s">
        <v>109</v>
      </c>
      <c r="D471" s="6" t="s">
        <v>2368</v>
      </c>
      <c r="E471" s="6" t="s">
        <v>2369</v>
      </c>
      <c r="F471" s="6" t="s">
        <v>2370</v>
      </c>
      <c r="G471" s="6" t="s">
        <v>2371</v>
      </c>
      <c r="H471" s="6" t="s">
        <v>376</v>
      </c>
      <c r="I471" s="6" t="s">
        <v>376</v>
      </c>
      <c r="J471" s="6" t="s">
        <v>221</v>
      </c>
    </row>
    <row r="472" spans="1:10">
      <c r="A472" s="6">
        <v>471</v>
      </c>
      <c r="B472" s="6" t="s">
        <v>591</v>
      </c>
      <c r="C472" s="6" t="s">
        <v>109</v>
      </c>
      <c r="D472" s="6" t="s">
        <v>2372</v>
      </c>
      <c r="E472" s="6" t="s">
        <v>2373</v>
      </c>
      <c r="F472" s="6" t="s">
        <v>2374</v>
      </c>
      <c r="G472" s="6" t="s">
        <v>715</v>
      </c>
      <c r="H472" s="6" t="s">
        <v>2375</v>
      </c>
      <c r="I472" s="6" t="s">
        <v>376</v>
      </c>
      <c r="J472" s="6" t="s">
        <v>221</v>
      </c>
    </row>
    <row r="473" spans="1:10">
      <c r="A473" s="6">
        <v>472</v>
      </c>
      <c r="B473" s="6" t="s">
        <v>591</v>
      </c>
      <c r="C473" s="6" t="s">
        <v>109</v>
      </c>
      <c r="D473" s="6" t="s">
        <v>2376</v>
      </c>
      <c r="E473" s="6" t="s">
        <v>2377</v>
      </c>
      <c r="F473" s="6" t="s">
        <v>2378</v>
      </c>
      <c r="G473" s="6" t="s">
        <v>950</v>
      </c>
      <c r="H473" s="6" t="s">
        <v>2379</v>
      </c>
      <c r="I473" s="6" t="s">
        <v>376</v>
      </c>
      <c r="J473" s="6" t="s">
        <v>221</v>
      </c>
    </row>
    <row r="474" spans="1:10">
      <c r="A474" s="6">
        <v>473</v>
      </c>
      <c r="B474" s="6" t="s">
        <v>591</v>
      </c>
      <c r="C474" s="6" t="s">
        <v>109</v>
      </c>
      <c r="D474" s="6" t="s">
        <v>2380</v>
      </c>
      <c r="E474" s="6" t="s">
        <v>2381</v>
      </c>
      <c r="F474" s="6" t="s">
        <v>2382</v>
      </c>
      <c r="G474" s="6" t="s">
        <v>698</v>
      </c>
      <c r="H474" s="6" t="s">
        <v>376</v>
      </c>
      <c r="I474" s="6" t="s">
        <v>376</v>
      </c>
      <c r="J474" s="6" t="s">
        <v>221</v>
      </c>
    </row>
    <row r="475" spans="1:10">
      <c r="A475" s="6">
        <v>474</v>
      </c>
      <c r="B475" s="6" t="s">
        <v>591</v>
      </c>
      <c r="C475" s="6" t="s">
        <v>109</v>
      </c>
      <c r="D475" s="6" t="s">
        <v>2383</v>
      </c>
      <c r="E475" s="6" t="s">
        <v>2384</v>
      </c>
      <c r="F475" s="6" t="s">
        <v>2385</v>
      </c>
      <c r="G475" s="6" t="s">
        <v>622</v>
      </c>
      <c r="H475" s="6" t="s">
        <v>2386</v>
      </c>
      <c r="I475" s="6" t="s">
        <v>376</v>
      </c>
      <c r="J475" s="6" t="s">
        <v>221</v>
      </c>
    </row>
    <row r="476" spans="1:10">
      <c r="A476" s="6">
        <v>475</v>
      </c>
      <c r="B476" s="6" t="s">
        <v>591</v>
      </c>
      <c r="C476" s="6" t="s">
        <v>109</v>
      </c>
      <c r="D476" s="6" t="s">
        <v>2387</v>
      </c>
      <c r="E476" s="6" t="s">
        <v>2388</v>
      </c>
      <c r="F476" s="6" t="s">
        <v>2389</v>
      </c>
      <c r="G476" s="6" t="s">
        <v>660</v>
      </c>
      <c r="H476" s="6" t="s">
        <v>2390</v>
      </c>
      <c r="I476" s="6" t="s">
        <v>376</v>
      </c>
      <c r="J476" s="6" t="s">
        <v>221</v>
      </c>
    </row>
    <row r="477" spans="1:10">
      <c r="A477" s="6">
        <v>476</v>
      </c>
      <c r="B477" s="6" t="s">
        <v>591</v>
      </c>
      <c r="C477" s="6" t="s">
        <v>109</v>
      </c>
      <c r="D477" s="6" t="s">
        <v>2391</v>
      </c>
      <c r="E477" s="6" t="s">
        <v>2392</v>
      </c>
      <c r="F477" s="6" t="s">
        <v>2393</v>
      </c>
      <c r="G477" s="6" t="s">
        <v>680</v>
      </c>
      <c r="H477" s="6" t="s">
        <v>2394</v>
      </c>
      <c r="I477" s="6" t="s">
        <v>376</v>
      </c>
      <c r="J477" s="6" t="s">
        <v>221</v>
      </c>
    </row>
    <row r="478" spans="1:10">
      <c r="A478" s="6">
        <v>477</v>
      </c>
      <c r="B478" s="6" t="s">
        <v>591</v>
      </c>
      <c r="C478" s="6" t="s">
        <v>109</v>
      </c>
      <c r="D478" s="6" t="s">
        <v>2395</v>
      </c>
      <c r="E478" s="6" t="s">
        <v>2396</v>
      </c>
      <c r="F478" s="6" t="s">
        <v>2397</v>
      </c>
      <c r="G478" s="6" t="s">
        <v>2398</v>
      </c>
      <c r="H478" s="6" t="s">
        <v>2399</v>
      </c>
      <c r="I478" s="6" t="s">
        <v>376</v>
      </c>
      <c r="J478" s="6" t="s">
        <v>221</v>
      </c>
    </row>
    <row r="479" spans="1:10">
      <c r="A479" s="6">
        <v>478</v>
      </c>
      <c r="B479" s="6" t="s">
        <v>591</v>
      </c>
      <c r="C479" s="6" t="s">
        <v>109</v>
      </c>
      <c r="D479" s="6" t="s">
        <v>2400</v>
      </c>
      <c r="E479" s="6" t="s">
        <v>2401</v>
      </c>
      <c r="F479" s="6" t="s">
        <v>2402</v>
      </c>
      <c r="G479" s="6" t="s">
        <v>2403</v>
      </c>
      <c r="H479" s="6" t="s">
        <v>2404</v>
      </c>
      <c r="I479" s="6" t="s">
        <v>376</v>
      </c>
      <c r="J479" s="6" t="s">
        <v>221</v>
      </c>
    </row>
    <row r="480" spans="1:10">
      <c r="A480" s="6">
        <v>479</v>
      </c>
      <c r="B480" s="6" t="s">
        <v>591</v>
      </c>
      <c r="C480" s="6" t="s">
        <v>109</v>
      </c>
      <c r="D480" s="6" t="s">
        <v>2405</v>
      </c>
      <c r="E480" s="6" t="s">
        <v>2406</v>
      </c>
      <c r="F480" s="6" t="s">
        <v>2402</v>
      </c>
      <c r="G480" s="6" t="s">
        <v>2407</v>
      </c>
      <c r="H480" s="6" t="s">
        <v>376</v>
      </c>
      <c r="I480" s="6" t="s">
        <v>376</v>
      </c>
      <c r="J480" s="6" t="s">
        <v>221</v>
      </c>
    </row>
    <row r="481" spans="1:10">
      <c r="A481" s="6">
        <v>480</v>
      </c>
      <c r="B481" s="6" t="s">
        <v>591</v>
      </c>
      <c r="C481" s="6" t="s">
        <v>109</v>
      </c>
      <c r="D481" s="6" t="s">
        <v>2408</v>
      </c>
      <c r="E481" s="6" t="s">
        <v>2409</v>
      </c>
      <c r="F481" s="6" t="s">
        <v>2410</v>
      </c>
      <c r="G481" s="6" t="s">
        <v>698</v>
      </c>
      <c r="H481" s="6" t="s">
        <v>2411</v>
      </c>
      <c r="I481" s="6" t="s">
        <v>376</v>
      </c>
      <c r="J481" s="6" t="s">
        <v>221</v>
      </c>
    </row>
    <row r="482" spans="1:10">
      <c r="A482" s="6">
        <v>481</v>
      </c>
      <c r="B482" s="6" t="s">
        <v>591</v>
      </c>
      <c r="C482" s="6" t="s">
        <v>109</v>
      </c>
      <c r="D482" s="6" t="s">
        <v>2412</v>
      </c>
      <c r="E482" s="6" t="s">
        <v>2413</v>
      </c>
      <c r="F482" s="6" t="s">
        <v>2414</v>
      </c>
      <c r="G482" s="6" t="s">
        <v>996</v>
      </c>
      <c r="H482" s="6" t="s">
        <v>376</v>
      </c>
      <c r="I482" s="6" t="s">
        <v>782</v>
      </c>
      <c r="J482" s="6" t="s">
        <v>221</v>
      </c>
    </row>
    <row r="483" spans="1:10">
      <c r="A483" s="6">
        <v>482</v>
      </c>
      <c r="B483" s="6" t="s">
        <v>591</v>
      </c>
      <c r="C483" s="6" t="s">
        <v>109</v>
      </c>
      <c r="D483" s="6" t="s">
        <v>2415</v>
      </c>
      <c r="E483" s="6" t="s">
        <v>2416</v>
      </c>
      <c r="F483" s="6" t="s">
        <v>2417</v>
      </c>
      <c r="G483" s="6" t="s">
        <v>2418</v>
      </c>
      <c r="H483" s="6" t="s">
        <v>376</v>
      </c>
      <c r="I483" s="6" t="s">
        <v>376</v>
      </c>
      <c r="J483" s="6" t="s">
        <v>221</v>
      </c>
    </row>
    <row r="484" spans="1:10">
      <c r="A484" s="6">
        <v>483</v>
      </c>
      <c r="B484" s="6" t="s">
        <v>591</v>
      </c>
      <c r="C484" s="6" t="s">
        <v>109</v>
      </c>
      <c r="D484" s="6" t="s">
        <v>2419</v>
      </c>
      <c r="E484" s="6" t="s">
        <v>2420</v>
      </c>
      <c r="F484" s="6" t="s">
        <v>594</v>
      </c>
      <c r="G484" s="6" t="s">
        <v>2421</v>
      </c>
      <c r="H484" s="6" t="s">
        <v>600</v>
      </c>
      <c r="I484" s="6" t="s">
        <v>376</v>
      </c>
      <c r="J484" s="6" t="s">
        <v>221</v>
      </c>
    </row>
    <row r="485" spans="1:10">
      <c r="A485" s="6">
        <v>484</v>
      </c>
      <c r="B485" s="6" t="s">
        <v>591</v>
      </c>
      <c r="C485" s="6" t="s">
        <v>109</v>
      </c>
      <c r="D485" s="6" t="s">
        <v>2422</v>
      </c>
      <c r="E485" s="6" t="s">
        <v>2423</v>
      </c>
      <c r="F485" s="6" t="s">
        <v>2424</v>
      </c>
      <c r="G485" s="6" t="s">
        <v>976</v>
      </c>
      <c r="H485" s="6" t="s">
        <v>376</v>
      </c>
      <c r="I485" s="6" t="s">
        <v>782</v>
      </c>
      <c r="J485" s="6" t="s">
        <v>221</v>
      </c>
    </row>
    <row r="486" spans="1:10">
      <c r="A486" s="6">
        <v>485</v>
      </c>
      <c r="B486" s="6" t="s">
        <v>591</v>
      </c>
      <c r="C486" s="6" t="s">
        <v>109</v>
      </c>
      <c r="D486" s="6" t="s">
        <v>2425</v>
      </c>
      <c r="E486" s="6" t="s">
        <v>2426</v>
      </c>
      <c r="F486" s="6" t="s">
        <v>2427</v>
      </c>
      <c r="G486" s="6" t="s">
        <v>698</v>
      </c>
      <c r="H486" s="6" t="s">
        <v>376</v>
      </c>
      <c r="I486" s="6" t="s">
        <v>2428</v>
      </c>
      <c r="J486" s="6" t="s">
        <v>221</v>
      </c>
    </row>
    <row r="487" spans="1:10">
      <c r="A487" s="6">
        <v>486</v>
      </c>
      <c r="B487" s="6" t="s">
        <v>591</v>
      </c>
      <c r="C487" s="6" t="s">
        <v>109</v>
      </c>
      <c r="D487" s="6" t="s">
        <v>2429</v>
      </c>
      <c r="E487" s="6" t="s">
        <v>2430</v>
      </c>
      <c r="F487" s="6" t="s">
        <v>2431</v>
      </c>
      <c r="G487" s="6" t="s">
        <v>1603</v>
      </c>
      <c r="H487" s="6" t="s">
        <v>2432</v>
      </c>
      <c r="I487" s="6" t="s">
        <v>782</v>
      </c>
      <c r="J487" s="6" t="s">
        <v>221</v>
      </c>
    </row>
    <row r="488" spans="1:10">
      <c r="A488" s="6">
        <v>487</v>
      </c>
      <c r="B488" s="6" t="s">
        <v>591</v>
      </c>
      <c r="C488" s="6" t="s">
        <v>109</v>
      </c>
      <c r="D488" s="6" t="s">
        <v>2433</v>
      </c>
      <c r="E488" s="6" t="s">
        <v>2434</v>
      </c>
      <c r="F488" s="6" t="s">
        <v>2435</v>
      </c>
      <c r="G488" s="6" t="s">
        <v>2436</v>
      </c>
      <c r="H488" s="6" t="s">
        <v>376</v>
      </c>
      <c r="I488" s="6" t="s">
        <v>2437</v>
      </c>
      <c r="J488" s="6" t="s">
        <v>221</v>
      </c>
    </row>
    <row r="489" spans="1:10">
      <c r="A489" s="6">
        <v>488</v>
      </c>
      <c r="B489" s="6" t="s">
        <v>591</v>
      </c>
      <c r="C489" s="6" t="s">
        <v>109</v>
      </c>
      <c r="D489" s="6" t="s">
        <v>2438</v>
      </c>
      <c r="E489" s="6" t="s">
        <v>2439</v>
      </c>
      <c r="F489" s="6" t="s">
        <v>2440</v>
      </c>
      <c r="G489" s="6" t="s">
        <v>726</v>
      </c>
      <c r="H489" s="6" t="s">
        <v>2441</v>
      </c>
      <c r="I489" s="6" t="s">
        <v>376</v>
      </c>
      <c r="J489" s="6" t="s">
        <v>221</v>
      </c>
    </row>
    <row r="490" spans="1:10">
      <c r="A490" s="6">
        <v>489</v>
      </c>
      <c r="B490" s="6" t="s">
        <v>591</v>
      </c>
      <c r="C490" s="6" t="s">
        <v>109</v>
      </c>
      <c r="D490" s="6" t="s">
        <v>2442</v>
      </c>
      <c r="E490" s="6" t="s">
        <v>2443</v>
      </c>
      <c r="F490" s="6" t="s">
        <v>2444</v>
      </c>
      <c r="G490" s="6" t="s">
        <v>1260</v>
      </c>
      <c r="H490" s="6" t="s">
        <v>1083</v>
      </c>
      <c r="I490" s="6" t="s">
        <v>376</v>
      </c>
      <c r="J490" s="6" t="s">
        <v>221</v>
      </c>
    </row>
    <row r="491" spans="1:10">
      <c r="A491" s="6">
        <v>490</v>
      </c>
      <c r="B491" s="6" t="s">
        <v>591</v>
      </c>
      <c r="C491" s="6" t="s">
        <v>109</v>
      </c>
      <c r="D491" s="6" t="s">
        <v>2445</v>
      </c>
      <c r="E491" s="6" t="s">
        <v>2446</v>
      </c>
      <c r="F491" s="6" t="s">
        <v>2447</v>
      </c>
      <c r="G491" s="6" t="s">
        <v>693</v>
      </c>
      <c r="H491" s="6" t="s">
        <v>376</v>
      </c>
      <c r="I491" s="6" t="s">
        <v>2448</v>
      </c>
      <c r="J491" s="6" t="s">
        <v>221</v>
      </c>
    </row>
    <row r="492" spans="1:10">
      <c r="A492" s="6">
        <v>491</v>
      </c>
      <c r="B492" s="6" t="s">
        <v>591</v>
      </c>
      <c r="C492" s="6" t="s">
        <v>109</v>
      </c>
      <c r="D492" s="6" t="s">
        <v>2449</v>
      </c>
      <c r="E492" s="6" t="s">
        <v>2450</v>
      </c>
      <c r="F492" s="6" t="s">
        <v>2451</v>
      </c>
      <c r="G492" s="6" t="s">
        <v>622</v>
      </c>
      <c r="H492" s="6" t="s">
        <v>376</v>
      </c>
      <c r="I492" s="6" t="s">
        <v>1386</v>
      </c>
      <c r="J492" s="6" t="s">
        <v>221</v>
      </c>
    </row>
    <row r="493" spans="1:10">
      <c r="A493" s="6">
        <v>492</v>
      </c>
      <c r="B493" s="6" t="s">
        <v>591</v>
      </c>
      <c r="C493" s="6" t="s">
        <v>109</v>
      </c>
      <c r="D493" s="6" t="s">
        <v>2452</v>
      </c>
      <c r="E493" s="6" t="s">
        <v>2453</v>
      </c>
      <c r="F493" s="6" t="s">
        <v>2454</v>
      </c>
      <c r="G493" s="6" t="s">
        <v>776</v>
      </c>
      <c r="H493" s="6" t="s">
        <v>376</v>
      </c>
      <c r="I493" s="6" t="s">
        <v>376</v>
      </c>
      <c r="J493" s="6" t="s">
        <v>221</v>
      </c>
    </row>
    <row r="494" spans="1:10">
      <c r="A494" s="6">
        <v>493</v>
      </c>
      <c r="B494" s="6" t="s">
        <v>591</v>
      </c>
      <c r="C494" s="6" t="s">
        <v>109</v>
      </c>
      <c r="D494" s="6" t="s">
        <v>2455</v>
      </c>
      <c r="E494" s="6" t="s">
        <v>2456</v>
      </c>
      <c r="F494" s="6" t="s">
        <v>2457</v>
      </c>
      <c r="G494" s="6" t="s">
        <v>776</v>
      </c>
      <c r="H494" s="6" t="s">
        <v>376</v>
      </c>
      <c r="I494" s="6" t="s">
        <v>2458</v>
      </c>
      <c r="J494" s="6" t="s">
        <v>221</v>
      </c>
    </row>
    <row r="495" spans="1:10">
      <c r="A495" s="6">
        <v>494</v>
      </c>
      <c r="B495" s="6" t="s">
        <v>591</v>
      </c>
      <c r="C495" s="6" t="s">
        <v>109</v>
      </c>
      <c r="D495" s="6" t="s">
        <v>2459</v>
      </c>
      <c r="E495" s="6" t="s">
        <v>2460</v>
      </c>
      <c r="F495" s="6" t="s">
        <v>2461</v>
      </c>
      <c r="G495" s="6" t="s">
        <v>1133</v>
      </c>
      <c r="H495" s="6" t="s">
        <v>1922</v>
      </c>
      <c r="I495" s="6" t="s">
        <v>376</v>
      </c>
      <c r="J495" s="6" t="s">
        <v>221</v>
      </c>
    </row>
    <row r="496" spans="1:10">
      <c r="A496" s="6">
        <v>495</v>
      </c>
      <c r="B496" s="6" t="s">
        <v>591</v>
      </c>
      <c r="C496" s="6" t="s">
        <v>109</v>
      </c>
      <c r="D496" s="6" t="s">
        <v>2462</v>
      </c>
      <c r="E496" s="6" t="s">
        <v>2463</v>
      </c>
      <c r="F496" s="6" t="s">
        <v>2464</v>
      </c>
      <c r="G496" s="6" t="s">
        <v>604</v>
      </c>
      <c r="H496" s="6" t="s">
        <v>2465</v>
      </c>
      <c r="I496" s="6" t="s">
        <v>376</v>
      </c>
      <c r="J496" s="6" t="s">
        <v>221</v>
      </c>
    </row>
    <row r="497" spans="1:10">
      <c r="A497" s="6">
        <v>496</v>
      </c>
      <c r="B497" s="6" t="s">
        <v>591</v>
      </c>
      <c r="C497" s="6" t="s">
        <v>109</v>
      </c>
      <c r="D497" s="6" t="s">
        <v>2466</v>
      </c>
      <c r="E497" s="6" t="s">
        <v>2467</v>
      </c>
      <c r="F497" s="6" t="s">
        <v>2468</v>
      </c>
      <c r="G497" s="6" t="s">
        <v>996</v>
      </c>
      <c r="H497" s="6" t="s">
        <v>2469</v>
      </c>
      <c r="I497" s="6" t="s">
        <v>376</v>
      </c>
      <c r="J497" s="6" t="s">
        <v>221</v>
      </c>
    </row>
    <row r="498" spans="1:10">
      <c r="A498" s="6">
        <v>497</v>
      </c>
      <c r="B498" s="6" t="s">
        <v>591</v>
      </c>
      <c r="C498" s="6" t="s">
        <v>109</v>
      </c>
      <c r="D498" s="6" t="s">
        <v>2470</v>
      </c>
      <c r="E498" s="6" t="s">
        <v>2471</v>
      </c>
      <c r="F498" s="6" t="s">
        <v>2472</v>
      </c>
      <c r="G498" s="6" t="s">
        <v>945</v>
      </c>
      <c r="H498" s="6" t="s">
        <v>2473</v>
      </c>
      <c r="I498" s="6" t="s">
        <v>376</v>
      </c>
      <c r="J498" s="6" t="s">
        <v>221</v>
      </c>
    </row>
    <row r="499" spans="1:10">
      <c r="A499" s="6">
        <v>498</v>
      </c>
      <c r="B499" s="6" t="s">
        <v>591</v>
      </c>
      <c r="C499" s="6" t="s">
        <v>109</v>
      </c>
      <c r="D499" s="6" t="s">
        <v>2474</v>
      </c>
      <c r="E499" s="6" t="s">
        <v>2475</v>
      </c>
      <c r="F499" s="6" t="s">
        <v>2476</v>
      </c>
      <c r="G499" s="6" t="s">
        <v>604</v>
      </c>
      <c r="H499" s="6" t="s">
        <v>376</v>
      </c>
      <c r="I499" s="6" t="s">
        <v>782</v>
      </c>
      <c r="J499" s="6" t="s">
        <v>221</v>
      </c>
    </row>
    <row r="500" spans="1:10">
      <c r="A500" s="6">
        <v>499</v>
      </c>
      <c r="B500" s="6" t="s">
        <v>591</v>
      </c>
      <c r="C500" s="6" t="s">
        <v>109</v>
      </c>
      <c r="D500" s="6" t="s">
        <v>2477</v>
      </c>
      <c r="E500" s="6" t="s">
        <v>2478</v>
      </c>
      <c r="F500" s="6" t="s">
        <v>2479</v>
      </c>
      <c r="G500" s="6" t="s">
        <v>715</v>
      </c>
      <c r="H500" s="6" t="s">
        <v>2480</v>
      </c>
      <c r="I500" s="6" t="s">
        <v>376</v>
      </c>
      <c r="J500" s="6" t="s">
        <v>221</v>
      </c>
    </row>
    <row r="501" spans="1:10">
      <c r="A501" s="6">
        <v>500</v>
      </c>
      <c r="B501" s="6" t="s">
        <v>591</v>
      </c>
      <c r="C501" s="6" t="s">
        <v>109</v>
      </c>
      <c r="D501" s="6" t="s">
        <v>2481</v>
      </c>
      <c r="E501" s="6" t="s">
        <v>2482</v>
      </c>
      <c r="F501" s="6" t="s">
        <v>2483</v>
      </c>
      <c r="G501" s="6" t="s">
        <v>693</v>
      </c>
      <c r="H501" s="6" t="s">
        <v>2484</v>
      </c>
      <c r="I501" s="6" t="s">
        <v>2485</v>
      </c>
      <c r="J501" s="6" t="s">
        <v>221</v>
      </c>
    </row>
    <row r="502" spans="1:10">
      <c r="A502" s="6">
        <v>501</v>
      </c>
      <c r="B502" s="6" t="s">
        <v>591</v>
      </c>
      <c r="C502" s="6" t="s">
        <v>109</v>
      </c>
      <c r="D502" s="6" t="s">
        <v>2486</v>
      </c>
      <c r="E502" s="6" t="s">
        <v>2487</v>
      </c>
      <c r="F502" s="6" t="s">
        <v>2488</v>
      </c>
      <c r="G502" s="6" t="s">
        <v>639</v>
      </c>
      <c r="H502" s="6" t="s">
        <v>2489</v>
      </c>
      <c r="I502" s="6" t="s">
        <v>2305</v>
      </c>
      <c r="J502" s="6" t="s">
        <v>221</v>
      </c>
    </row>
    <row r="503" spans="1:10">
      <c r="A503" s="6">
        <v>502</v>
      </c>
      <c r="B503" s="6" t="s">
        <v>591</v>
      </c>
      <c r="C503" s="6" t="s">
        <v>109</v>
      </c>
      <c r="D503" s="6" t="s">
        <v>2490</v>
      </c>
      <c r="E503" s="6" t="s">
        <v>2491</v>
      </c>
      <c r="F503" s="6" t="s">
        <v>2492</v>
      </c>
      <c r="G503" s="6" t="s">
        <v>882</v>
      </c>
      <c r="H503" s="6" t="s">
        <v>2493</v>
      </c>
      <c r="I503" s="6" t="s">
        <v>376</v>
      </c>
      <c r="J503" s="6" t="s">
        <v>221</v>
      </c>
    </row>
    <row r="504" spans="1:10">
      <c r="A504" s="6">
        <v>503</v>
      </c>
      <c r="B504" s="6" t="s">
        <v>591</v>
      </c>
      <c r="C504" s="6" t="s">
        <v>109</v>
      </c>
      <c r="D504" s="6" t="s">
        <v>2494</v>
      </c>
      <c r="E504" s="6" t="s">
        <v>2495</v>
      </c>
      <c r="F504" s="6" t="s">
        <v>2496</v>
      </c>
      <c r="G504" s="6" t="s">
        <v>1058</v>
      </c>
      <c r="H504" s="6" t="s">
        <v>2497</v>
      </c>
      <c r="I504" s="6" t="s">
        <v>376</v>
      </c>
      <c r="J504" s="6" t="s">
        <v>221</v>
      </c>
    </row>
    <row r="505" spans="1:10">
      <c r="A505" s="6">
        <v>504</v>
      </c>
      <c r="B505" s="6" t="s">
        <v>591</v>
      </c>
      <c r="C505" s="6" t="s">
        <v>109</v>
      </c>
      <c r="D505" s="6" t="s">
        <v>2498</v>
      </c>
      <c r="E505" s="6" t="s">
        <v>2499</v>
      </c>
      <c r="F505" s="6" t="s">
        <v>2500</v>
      </c>
      <c r="G505" s="6" t="s">
        <v>608</v>
      </c>
      <c r="H505" s="6" t="s">
        <v>2501</v>
      </c>
      <c r="I505" s="6" t="s">
        <v>376</v>
      </c>
      <c r="J505" s="6" t="s">
        <v>221</v>
      </c>
    </row>
    <row r="506" spans="1:10">
      <c r="A506" s="6">
        <v>505</v>
      </c>
      <c r="B506" s="6" t="s">
        <v>591</v>
      </c>
      <c r="C506" s="6" t="s">
        <v>109</v>
      </c>
      <c r="D506" s="6" t="s">
        <v>2502</v>
      </c>
      <c r="E506" s="6" t="s">
        <v>2503</v>
      </c>
      <c r="F506" s="6" t="s">
        <v>2504</v>
      </c>
      <c r="G506" s="6" t="s">
        <v>976</v>
      </c>
      <c r="H506" s="6" t="s">
        <v>2088</v>
      </c>
      <c r="I506" s="6" t="s">
        <v>376</v>
      </c>
      <c r="J506" s="6" t="s">
        <v>221</v>
      </c>
    </row>
    <row r="507" spans="1:10">
      <c r="A507" s="6">
        <v>506</v>
      </c>
      <c r="B507" s="6" t="s">
        <v>591</v>
      </c>
      <c r="C507" s="6" t="s">
        <v>109</v>
      </c>
      <c r="D507" s="6" t="s">
        <v>2505</v>
      </c>
      <c r="E507" s="6" t="s">
        <v>2506</v>
      </c>
      <c r="F507" s="6" t="s">
        <v>2507</v>
      </c>
      <c r="G507" s="6" t="s">
        <v>909</v>
      </c>
      <c r="H507" s="6" t="s">
        <v>2508</v>
      </c>
      <c r="I507" s="6" t="s">
        <v>376</v>
      </c>
      <c r="J507" s="6" t="s">
        <v>221</v>
      </c>
    </row>
    <row r="508" spans="1:10">
      <c r="A508" s="6">
        <v>507</v>
      </c>
      <c r="B508" s="6" t="s">
        <v>591</v>
      </c>
      <c r="C508" s="6" t="s">
        <v>109</v>
      </c>
      <c r="D508" s="6" t="s">
        <v>2509</v>
      </c>
      <c r="E508" s="6" t="s">
        <v>2510</v>
      </c>
      <c r="F508" s="6" t="s">
        <v>2511</v>
      </c>
      <c r="G508" s="6" t="s">
        <v>887</v>
      </c>
      <c r="H508" s="6" t="s">
        <v>2512</v>
      </c>
      <c r="I508" s="6" t="s">
        <v>376</v>
      </c>
      <c r="J508" s="6" t="s">
        <v>221</v>
      </c>
    </row>
    <row r="509" spans="1:10">
      <c r="A509" s="6">
        <v>508</v>
      </c>
      <c r="B509" s="6" t="s">
        <v>591</v>
      </c>
      <c r="C509" s="6" t="s">
        <v>109</v>
      </c>
      <c r="D509" s="6" t="s">
        <v>2513</v>
      </c>
      <c r="E509" s="6" t="s">
        <v>2514</v>
      </c>
      <c r="F509" s="6" t="s">
        <v>2515</v>
      </c>
      <c r="G509" s="6" t="s">
        <v>604</v>
      </c>
      <c r="H509" s="6" t="s">
        <v>2516</v>
      </c>
      <c r="I509" s="6" t="s">
        <v>376</v>
      </c>
      <c r="J509" s="6" t="s">
        <v>221</v>
      </c>
    </row>
    <row r="510" spans="1:10">
      <c r="A510" s="6">
        <v>509</v>
      </c>
      <c r="B510" s="6" t="s">
        <v>591</v>
      </c>
      <c r="C510" s="6" t="s">
        <v>109</v>
      </c>
      <c r="D510" s="6" t="s">
        <v>2517</v>
      </c>
      <c r="E510" s="6" t="s">
        <v>2518</v>
      </c>
      <c r="F510" s="6" t="s">
        <v>2519</v>
      </c>
      <c r="G510" s="6" t="s">
        <v>604</v>
      </c>
      <c r="H510" s="6" t="s">
        <v>808</v>
      </c>
      <c r="I510" s="6" t="s">
        <v>376</v>
      </c>
      <c r="J510" s="6" t="s">
        <v>221</v>
      </c>
    </row>
    <row r="511" spans="1:10">
      <c r="A511" s="6">
        <v>510</v>
      </c>
      <c r="B511" s="6" t="s">
        <v>591</v>
      </c>
      <c r="C511" s="6" t="s">
        <v>109</v>
      </c>
      <c r="D511" s="6" t="s">
        <v>2520</v>
      </c>
      <c r="E511" s="6" t="s">
        <v>2521</v>
      </c>
      <c r="F511" s="6" t="s">
        <v>2522</v>
      </c>
      <c r="G511" s="6" t="s">
        <v>812</v>
      </c>
      <c r="H511" s="6" t="s">
        <v>2523</v>
      </c>
      <c r="I511" s="6" t="s">
        <v>376</v>
      </c>
      <c r="J511" s="6" t="s">
        <v>221</v>
      </c>
    </row>
    <row r="512" spans="1:10">
      <c r="A512" s="6">
        <v>511</v>
      </c>
      <c r="B512" s="6" t="s">
        <v>591</v>
      </c>
      <c r="C512" s="6" t="s">
        <v>109</v>
      </c>
      <c r="D512" s="6" t="s">
        <v>2524</v>
      </c>
      <c r="E512" s="6" t="s">
        <v>2525</v>
      </c>
      <c r="F512" s="6" t="s">
        <v>649</v>
      </c>
      <c r="G512" s="6" t="s">
        <v>2526</v>
      </c>
      <c r="H512" s="6" t="s">
        <v>376</v>
      </c>
      <c r="I512" s="6" t="s">
        <v>376</v>
      </c>
      <c r="J512" s="6" t="s">
        <v>221</v>
      </c>
    </row>
    <row r="513" spans="1:10">
      <c r="A513" s="6">
        <v>512</v>
      </c>
      <c r="B513" s="6" t="s">
        <v>591</v>
      </c>
      <c r="C513" s="6" t="s">
        <v>109</v>
      </c>
      <c r="D513" s="6" t="s">
        <v>2527</v>
      </c>
      <c r="E513" s="6" t="s">
        <v>2528</v>
      </c>
      <c r="F513" s="6" t="s">
        <v>2529</v>
      </c>
      <c r="G513" s="6" t="s">
        <v>2530</v>
      </c>
      <c r="H513" s="6" t="s">
        <v>376</v>
      </c>
      <c r="I513" s="6" t="s">
        <v>376</v>
      </c>
      <c r="J513" s="6" t="s">
        <v>221</v>
      </c>
    </row>
    <row r="514" spans="1:10">
      <c r="A514" s="6">
        <v>513</v>
      </c>
      <c r="B514" s="6" t="s">
        <v>591</v>
      </c>
      <c r="C514" s="6" t="s">
        <v>109</v>
      </c>
      <c r="D514" s="6" t="s">
        <v>2531</v>
      </c>
      <c r="E514" s="6" t="s">
        <v>2532</v>
      </c>
      <c r="F514" s="6" t="s">
        <v>2533</v>
      </c>
      <c r="G514" s="6" t="s">
        <v>613</v>
      </c>
      <c r="H514" s="6" t="s">
        <v>2534</v>
      </c>
      <c r="I514" s="6" t="s">
        <v>376</v>
      </c>
      <c r="J514" s="6" t="s">
        <v>221</v>
      </c>
    </row>
    <row r="515" spans="1:10">
      <c r="A515" s="6">
        <v>514</v>
      </c>
      <c r="B515" s="6" t="s">
        <v>591</v>
      </c>
      <c r="C515" s="6" t="s">
        <v>109</v>
      </c>
      <c r="D515" s="6" t="s">
        <v>2535</v>
      </c>
      <c r="E515" s="6" t="s">
        <v>2536</v>
      </c>
      <c r="F515" s="6" t="s">
        <v>2537</v>
      </c>
      <c r="G515" s="6" t="s">
        <v>613</v>
      </c>
      <c r="H515" s="6" t="s">
        <v>376</v>
      </c>
      <c r="I515" s="6" t="s">
        <v>782</v>
      </c>
      <c r="J515" s="6" t="s">
        <v>221</v>
      </c>
    </row>
    <row r="516" spans="1:10">
      <c r="A516" s="6">
        <v>515</v>
      </c>
      <c r="B516" s="6" t="s">
        <v>591</v>
      </c>
      <c r="C516" s="6" t="s">
        <v>109</v>
      </c>
      <c r="D516" s="6" t="s">
        <v>2538</v>
      </c>
      <c r="E516" s="6" t="s">
        <v>2539</v>
      </c>
      <c r="F516" s="6" t="s">
        <v>2417</v>
      </c>
      <c r="G516" s="6" t="s">
        <v>2540</v>
      </c>
      <c r="H516" s="6" t="s">
        <v>376</v>
      </c>
      <c r="I516" s="6" t="s">
        <v>376</v>
      </c>
      <c r="J516" s="6" t="s">
        <v>221</v>
      </c>
    </row>
    <row r="517" spans="1:10">
      <c r="A517" s="6">
        <v>516</v>
      </c>
      <c r="B517" s="6" t="s">
        <v>591</v>
      </c>
      <c r="C517" s="6" t="s">
        <v>109</v>
      </c>
      <c r="D517" s="6" t="s">
        <v>2541</v>
      </c>
      <c r="E517" s="6" t="s">
        <v>2542</v>
      </c>
      <c r="F517" s="6" t="s">
        <v>594</v>
      </c>
      <c r="G517" s="6" t="s">
        <v>2543</v>
      </c>
      <c r="H517" s="6" t="s">
        <v>600</v>
      </c>
      <c r="I517" s="6" t="s">
        <v>376</v>
      </c>
      <c r="J517" s="6" t="s">
        <v>221</v>
      </c>
    </row>
    <row r="518" spans="1:10">
      <c r="A518" s="6">
        <v>517</v>
      </c>
      <c r="B518" s="6" t="s">
        <v>591</v>
      </c>
      <c r="C518" s="6" t="s">
        <v>109</v>
      </c>
      <c r="D518" s="6" t="s">
        <v>2544</v>
      </c>
      <c r="E518" s="6" t="s">
        <v>2545</v>
      </c>
      <c r="F518" s="6" t="s">
        <v>2546</v>
      </c>
      <c r="G518" s="6" t="s">
        <v>2547</v>
      </c>
      <c r="H518" s="6" t="s">
        <v>2548</v>
      </c>
      <c r="I518" s="6" t="s">
        <v>376</v>
      </c>
      <c r="J518" s="6" t="s">
        <v>221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254</v>
      </c>
      <c r="E4" s="141" t="s">
        <v>255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256</v>
      </c>
      <c r="E5" s="141" t="s">
        <v>257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258</v>
      </c>
      <c r="E6" s="141" t="s">
        <v>259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7" t="s">
        <v>260</v>
      </c>
      <c r="E7" s="148" t="s">
        <v>261</v>
      </c>
      <c r="F7" s="149"/>
      <c r="G7" s="149"/>
      <c r="H7" s="149"/>
      <c r="I7" s="150"/>
    </row>
    <row r="12" spans="1:9" s="157" customFormat="1" ht="18" customHeight="1">
      <c r="A12" s="151"/>
      <c r="B12" s="152"/>
      <c r="C12" s="153"/>
      <c r="D12" s="154"/>
      <c r="E12" s="614" t="s">
        <v>262</v>
      </c>
      <c r="F12" s="614"/>
      <c r="G12" s="155"/>
      <c r="H12" s="156"/>
    </row>
    <row r="13" spans="1:9" s="157" customFormat="1" ht="21" customHeight="1">
      <c r="A13" s="151" t="s">
        <v>263</v>
      </c>
      <c r="B13" s="158" t="s">
        <v>264</v>
      </c>
      <c r="C13" s="153"/>
      <c r="D13" s="159"/>
      <c r="E13" s="160" t="s">
        <v>265</v>
      </c>
      <c r="F13" s="161"/>
      <c r="G13" s="155"/>
      <c r="H13" s="162"/>
    </row>
    <row r="14" spans="1:9" s="157" customFormat="1" ht="21" customHeight="1">
      <c r="A14" s="151" t="s">
        <v>266</v>
      </c>
      <c r="B14" s="158" t="s">
        <v>267</v>
      </c>
      <c r="C14" s="153"/>
      <c r="D14" s="159"/>
      <c r="E14" s="160" t="s">
        <v>268</v>
      </c>
      <c r="F14" s="161"/>
      <c r="G14" s="155"/>
      <c r="H14" s="162"/>
    </row>
    <row r="15" spans="1:9" s="157" customFormat="1" ht="21" customHeight="1">
      <c r="A15" s="151" t="s">
        <v>269</v>
      </c>
      <c r="B15" s="158" t="s">
        <v>270</v>
      </c>
      <c r="C15" s="153"/>
      <c r="D15" s="159"/>
      <c r="E15" s="160" t="s">
        <v>271</v>
      </c>
      <c r="F15" s="161"/>
      <c r="G15" s="155"/>
      <c r="H15" s="162"/>
    </row>
    <row r="16" spans="1:9" s="157" customFormat="1" ht="21" customHeight="1">
      <c r="A16" s="151" t="s">
        <v>272</v>
      </c>
      <c r="B16" s="158" t="s">
        <v>273</v>
      </c>
      <c r="C16" s="153"/>
      <c r="D16" s="159"/>
      <c r="E16" s="160" t="s">
        <v>274</v>
      </c>
      <c r="F16" s="161"/>
      <c r="G16" s="155"/>
      <c r="H16" s="162"/>
    </row>
    <row r="19" spans="1:7">
      <c r="A19" s="615" t="s">
        <v>275</v>
      </c>
      <c r="B19" s="615"/>
      <c r="C19" s="615"/>
    </row>
    <row r="20" spans="1:7" s="135" customFormat="1" ht="23.1" customHeight="1">
      <c r="A20" s="137"/>
      <c r="B20" s="137"/>
      <c r="C20" s="137"/>
      <c r="D20" s="163" t="s">
        <v>276</v>
      </c>
      <c r="E20" s="164"/>
      <c r="F20" s="150"/>
      <c r="G20" s="150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6"/>
  <sheetViews>
    <sheetView showGridLines="0" topLeftCell="C33" zoomScaleNormal="100" workbookViewId="0">
      <selection activeCell="F47" sqref="F47"/>
    </sheetView>
  </sheetViews>
  <sheetFormatPr defaultRowHeight="11.25"/>
  <cols>
    <col min="1" max="2" width="15" style="490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490" t="s">
        <v>371</v>
      </c>
    </row>
    <row r="2" spans="1:8" hidden="1"/>
    <row r="3" spans="1:8" s="228" customFormat="1" ht="6">
      <c r="A3" s="490"/>
      <c r="B3" s="490"/>
      <c r="D3" s="229"/>
    </row>
    <row r="4" spans="1:8" ht="22.5">
      <c r="D4" s="530" t="s">
        <v>552</v>
      </c>
      <c r="E4" s="530"/>
      <c r="F4" s="530"/>
      <c r="G4" s="354"/>
      <c r="H4" s="222"/>
    </row>
    <row r="5" spans="1:8" s="228" customFormat="1" ht="6">
      <c r="A5" s="490"/>
      <c r="B5" s="490"/>
      <c r="D5" s="538"/>
      <c r="E5" s="538"/>
      <c r="F5" s="538"/>
      <c r="G5" s="538"/>
    </row>
    <row r="6" spans="1:8" hidden="1">
      <c r="A6" s="491"/>
      <c r="B6" s="491"/>
      <c r="C6" s="137"/>
      <c r="D6" s="178"/>
      <c r="E6" s="539" t="s">
        <v>505</v>
      </c>
      <c r="F6" s="539"/>
    </row>
    <row r="7" spans="1:8">
      <c r="A7" s="491"/>
      <c r="B7" s="491"/>
      <c r="C7" s="137"/>
      <c r="D7" s="534" t="s">
        <v>384</v>
      </c>
      <c r="E7" s="535"/>
      <c r="F7" s="535"/>
      <c r="G7" s="540" t="s">
        <v>386</v>
      </c>
    </row>
    <row r="8" spans="1:8">
      <c r="A8" s="491"/>
      <c r="B8" s="491"/>
      <c r="C8" s="137"/>
      <c r="D8" s="213" t="s">
        <v>32</v>
      </c>
      <c r="E8" s="218" t="s">
        <v>385</v>
      </c>
      <c r="F8" s="218" t="s">
        <v>383</v>
      </c>
      <c r="G8" s="541"/>
    </row>
    <row r="9" spans="1:8" ht="12" customHeight="1">
      <c r="A9" s="491"/>
      <c r="B9" s="491"/>
      <c r="C9" s="137"/>
      <c r="D9" s="179">
        <v>1</v>
      </c>
      <c r="E9" s="179">
        <v>2</v>
      </c>
      <c r="F9" s="179">
        <v>3</v>
      </c>
      <c r="G9" s="179">
        <v>4</v>
      </c>
    </row>
    <row r="10" spans="1:8" ht="22.5">
      <c r="A10" s="491"/>
      <c r="B10" s="491"/>
      <c r="C10" s="137"/>
      <c r="D10" s="177" t="s">
        <v>33</v>
      </c>
      <c r="E10" s="219" t="s">
        <v>524</v>
      </c>
      <c r="F10" s="348" t="str">
        <f>IF(region_name="","",region_name)</f>
        <v>Челябинская область</v>
      </c>
      <c r="G10" s="219" t="s">
        <v>435</v>
      </c>
      <c r="H10" s="222"/>
    </row>
    <row r="11" spans="1:8" ht="22.5">
      <c r="A11" s="491"/>
      <c r="B11" s="491"/>
      <c r="C11" s="137"/>
      <c r="D11" s="177" t="s">
        <v>5</v>
      </c>
      <c r="E11" s="219" t="s">
        <v>388</v>
      </c>
      <c r="F11" s="220" t="s">
        <v>389</v>
      </c>
      <c r="G11" s="216"/>
      <c r="H11" s="222"/>
    </row>
    <row r="12" spans="1:8" ht="22.5">
      <c r="A12" s="491"/>
      <c r="B12" s="491"/>
      <c r="C12" s="137"/>
      <c r="D12" s="177" t="s">
        <v>390</v>
      </c>
      <c r="E12" s="176" t="s">
        <v>395</v>
      </c>
      <c r="F12" s="349" t="s">
        <v>3212</v>
      </c>
      <c r="G12" s="219" t="s">
        <v>434</v>
      </c>
      <c r="H12" s="222"/>
    </row>
    <row r="13" spans="1:8" ht="22.5">
      <c r="A13" s="491"/>
      <c r="B13" s="491"/>
      <c r="C13" s="137"/>
      <c r="D13" s="177" t="s">
        <v>391</v>
      </c>
      <c r="E13" s="176" t="s">
        <v>397</v>
      </c>
      <c r="F13" s="348" t="str">
        <f>IF(inn="","",inn)</f>
        <v>7409000147</v>
      </c>
      <c r="G13" s="219" t="s">
        <v>433</v>
      </c>
      <c r="H13" s="222"/>
    </row>
    <row r="14" spans="1:8" ht="22.5">
      <c r="A14" s="491"/>
      <c r="B14" s="491"/>
      <c r="C14" s="137"/>
      <c r="D14" s="177" t="s">
        <v>392</v>
      </c>
      <c r="E14" s="176" t="s">
        <v>396</v>
      </c>
      <c r="F14" s="348" t="str">
        <f>IF(kpp="","",kpp)</f>
        <v>745901001</v>
      </c>
      <c r="G14" s="219" t="s">
        <v>432</v>
      </c>
      <c r="H14" s="222"/>
    </row>
    <row r="15" spans="1:8" ht="22.5">
      <c r="A15" s="491"/>
      <c r="B15" s="491"/>
      <c r="C15" s="137"/>
      <c r="D15" s="177" t="s">
        <v>393</v>
      </c>
      <c r="E15" s="176" t="s">
        <v>398</v>
      </c>
      <c r="F15" s="349" t="s">
        <v>3204</v>
      </c>
      <c r="G15" s="219" t="s">
        <v>431</v>
      </c>
      <c r="H15" s="222"/>
    </row>
    <row r="16" spans="1:8" ht="22.5">
      <c r="A16" s="491"/>
      <c r="B16" s="491"/>
      <c r="C16" s="137"/>
      <c r="D16" s="177" t="s">
        <v>394</v>
      </c>
      <c r="E16" s="176" t="s">
        <v>399</v>
      </c>
      <c r="F16" s="350" t="s">
        <v>3205</v>
      </c>
      <c r="G16" s="219" t="s">
        <v>428</v>
      </c>
      <c r="H16" s="222"/>
    </row>
    <row r="17" spans="1:8" ht="33.75">
      <c r="A17" s="491"/>
      <c r="B17" s="491"/>
      <c r="C17" s="137"/>
      <c r="D17" s="177" t="s">
        <v>400</v>
      </c>
      <c r="E17" s="176" t="s">
        <v>401</v>
      </c>
      <c r="F17" s="349" t="s">
        <v>3206</v>
      </c>
      <c r="G17" s="216"/>
      <c r="H17" s="222"/>
    </row>
    <row r="18" spans="1:8" ht="22.5" hidden="1">
      <c r="A18" s="543">
        <v>1</v>
      </c>
      <c r="B18" s="491"/>
      <c r="C18" s="542"/>
      <c r="D18" s="489" t="str">
        <f>"2.7."&amp;A18</f>
        <v>2.7.1</v>
      </c>
      <c r="E18" s="176" t="s">
        <v>544</v>
      </c>
      <c r="F18" s="220" t="s">
        <v>389</v>
      </c>
      <c r="G18" s="219" t="s">
        <v>576</v>
      </c>
      <c r="H18" s="222"/>
    </row>
    <row r="19" spans="1:8" ht="22.5" hidden="1">
      <c r="A19" s="543"/>
      <c r="B19" s="491"/>
      <c r="C19" s="542"/>
      <c r="D19" s="489" t="str">
        <f>"2.7."&amp;A18&amp;".1"</f>
        <v>2.7.1.1</v>
      </c>
      <c r="E19" s="165" t="s">
        <v>545</v>
      </c>
      <c r="F19" s="484" t="s">
        <v>376</v>
      </c>
      <c r="G19" s="216"/>
      <c r="H19" s="222"/>
    </row>
    <row r="20" spans="1:8" ht="22.5" hidden="1">
      <c r="A20" s="543"/>
      <c r="B20" s="491"/>
      <c r="C20" s="542"/>
      <c r="D20" s="489" t="str">
        <f>"2.7."&amp;A18&amp;".2"</f>
        <v>2.7.1.2</v>
      </c>
      <c r="E20" s="165" t="s">
        <v>546</v>
      </c>
      <c r="F20" s="485" t="s">
        <v>376</v>
      </c>
      <c r="G20" s="219" t="s">
        <v>547</v>
      </c>
      <c r="H20" s="222"/>
    </row>
    <row r="21" spans="1:8" ht="22.5" hidden="1">
      <c r="A21" s="543"/>
      <c r="B21" s="491"/>
      <c r="C21" s="542"/>
      <c r="D21" s="489" t="str">
        <f>"2.7."&amp;A18&amp;".3"</f>
        <v>2.7.1.3</v>
      </c>
      <c r="E21" s="165" t="s">
        <v>548</v>
      </c>
      <c r="F21" s="484" t="s">
        <v>376</v>
      </c>
      <c r="G21" s="216"/>
      <c r="H21" s="222"/>
    </row>
    <row r="22" spans="1:8" ht="22.5" hidden="1">
      <c r="A22" s="543"/>
      <c r="B22" s="491"/>
      <c r="C22" s="542"/>
      <c r="D22" s="489" t="str">
        <f>"2.7."&amp;A18&amp;".4"</f>
        <v>2.7.1.4</v>
      </c>
      <c r="E22" s="165" t="s">
        <v>549</v>
      </c>
      <c r="F22" s="484" t="s">
        <v>376</v>
      </c>
      <c r="G22" s="219" t="s">
        <v>550</v>
      </c>
      <c r="H22" s="222"/>
    </row>
    <row r="23" spans="1:8" ht="15" hidden="1">
      <c r="A23" s="491"/>
      <c r="B23" s="491"/>
      <c r="C23" s="137"/>
      <c r="D23" s="202"/>
      <c r="E23" s="225" t="s">
        <v>376</v>
      </c>
      <c r="F23" s="203"/>
      <c r="G23" s="403"/>
      <c r="H23" s="227"/>
    </row>
    <row r="24" spans="1:8" ht="22.5">
      <c r="A24" s="491"/>
      <c r="B24" s="491"/>
      <c r="C24" s="137"/>
      <c r="D24" s="177" t="s">
        <v>6</v>
      </c>
      <c r="E24" s="219" t="s">
        <v>525</v>
      </c>
      <c r="F24" s="220" t="s">
        <v>389</v>
      </c>
      <c r="G24" s="216"/>
      <c r="H24" s="222"/>
    </row>
    <row r="25" spans="1:8" ht="22.5">
      <c r="A25" s="491"/>
      <c r="B25" s="491"/>
      <c r="C25" s="137"/>
      <c r="D25" s="177" t="s">
        <v>402</v>
      </c>
      <c r="E25" s="176" t="s">
        <v>403</v>
      </c>
      <c r="F25" s="220" t="s">
        <v>389</v>
      </c>
      <c r="G25" s="216"/>
      <c r="H25" s="222"/>
    </row>
    <row r="26" spans="1:8" ht="22.5">
      <c r="A26" s="491"/>
      <c r="B26" s="491"/>
      <c r="C26" s="137"/>
      <c r="D26" s="177" t="s">
        <v>412</v>
      </c>
      <c r="E26" s="165" t="s">
        <v>404</v>
      </c>
      <c r="F26" s="349" t="s">
        <v>3209</v>
      </c>
      <c r="G26" s="219" t="s">
        <v>526</v>
      </c>
      <c r="H26" s="222"/>
    </row>
    <row r="27" spans="1:8" ht="22.5">
      <c r="A27" s="491"/>
      <c r="B27" s="491"/>
      <c r="C27" s="137"/>
      <c r="D27" s="177" t="s">
        <v>413</v>
      </c>
      <c r="E27" s="165" t="s">
        <v>405</v>
      </c>
      <c r="F27" s="349" t="s">
        <v>3210</v>
      </c>
      <c r="G27" s="219" t="s">
        <v>527</v>
      </c>
      <c r="H27" s="222"/>
    </row>
    <row r="28" spans="1:8" ht="22.5">
      <c r="A28" s="491"/>
      <c r="B28" s="491"/>
      <c r="C28" s="137"/>
      <c r="D28" s="177" t="s">
        <v>414</v>
      </c>
      <c r="E28" s="165" t="s">
        <v>406</v>
      </c>
      <c r="F28" s="349" t="s">
        <v>3211</v>
      </c>
      <c r="G28" s="219" t="s">
        <v>528</v>
      </c>
      <c r="H28" s="222"/>
    </row>
    <row r="29" spans="1:8" ht="22.5">
      <c r="A29" s="491"/>
      <c r="B29" s="491"/>
      <c r="C29" s="137"/>
      <c r="D29" s="177" t="s">
        <v>409</v>
      </c>
      <c r="E29" s="176" t="s">
        <v>407</v>
      </c>
      <c r="F29" s="349" t="s">
        <v>3208</v>
      </c>
      <c r="G29" s="216"/>
      <c r="H29" s="222"/>
    </row>
    <row r="30" spans="1:8" ht="22.5">
      <c r="A30" s="491"/>
      <c r="B30" s="491"/>
      <c r="C30" s="137"/>
      <c r="D30" s="177" t="s">
        <v>410</v>
      </c>
      <c r="E30" s="176" t="s">
        <v>408</v>
      </c>
      <c r="F30" s="349" t="s">
        <v>3202</v>
      </c>
      <c r="G30" s="216"/>
      <c r="H30" s="222"/>
    </row>
    <row r="31" spans="1:8" ht="22.5">
      <c r="A31" s="491"/>
      <c r="B31" s="491"/>
      <c r="C31" s="137"/>
      <c r="D31" s="177" t="s">
        <v>411</v>
      </c>
      <c r="E31" s="176" t="s">
        <v>343</v>
      </c>
      <c r="F31" s="349" t="s">
        <v>3203</v>
      </c>
      <c r="G31" s="216"/>
      <c r="H31" s="222"/>
    </row>
    <row r="32" spans="1:8" ht="22.5">
      <c r="A32" s="491"/>
      <c r="B32" s="491"/>
      <c r="C32" s="137"/>
      <c r="D32" s="177" t="s">
        <v>7</v>
      </c>
      <c r="E32" s="221" t="s">
        <v>362</v>
      </c>
      <c r="F32" s="220" t="s">
        <v>389</v>
      </c>
      <c r="G32" s="216"/>
      <c r="H32" s="222"/>
    </row>
    <row r="33" spans="1:8" ht="22.5">
      <c r="A33" s="491"/>
      <c r="B33" s="491"/>
      <c r="C33" s="137"/>
      <c r="D33" s="177" t="s">
        <v>418</v>
      </c>
      <c r="E33" s="176" t="s">
        <v>415</v>
      </c>
      <c r="F33" s="349" t="s">
        <v>3199</v>
      </c>
      <c r="G33" s="219" t="s">
        <v>430</v>
      </c>
      <c r="H33" s="222"/>
    </row>
    <row r="34" spans="1:8" ht="22.5">
      <c r="A34" s="491"/>
      <c r="B34" s="491"/>
      <c r="C34" s="137"/>
      <c r="D34" s="177" t="s">
        <v>419</v>
      </c>
      <c r="E34" s="176" t="s">
        <v>416</v>
      </c>
      <c r="F34" s="349" t="s">
        <v>3200</v>
      </c>
      <c r="G34" s="219" t="s">
        <v>429</v>
      </c>
      <c r="H34" s="222"/>
    </row>
    <row r="35" spans="1:8" ht="22.5">
      <c r="A35" s="491"/>
      <c r="B35" s="491"/>
      <c r="C35" s="137"/>
      <c r="D35" s="177" t="s">
        <v>420</v>
      </c>
      <c r="E35" s="176" t="s">
        <v>417</v>
      </c>
      <c r="F35" s="349" t="s">
        <v>3201</v>
      </c>
      <c r="G35" s="219" t="s">
        <v>529</v>
      </c>
      <c r="H35" s="222"/>
    </row>
    <row r="36" spans="1:8" ht="33.75">
      <c r="A36" s="491"/>
      <c r="B36" s="491"/>
      <c r="C36" s="137"/>
      <c r="D36" s="177" t="s">
        <v>20</v>
      </c>
      <c r="E36" s="221" t="s">
        <v>421</v>
      </c>
      <c r="F36" s="349" t="s">
        <v>3198</v>
      </c>
      <c r="G36" s="219" t="s">
        <v>531</v>
      </c>
      <c r="H36" s="222"/>
    </row>
    <row r="37" spans="1:8" ht="33.75">
      <c r="A37" s="491"/>
      <c r="B37" s="491"/>
      <c r="C37" s="137"/>
      <c r="D37" s="177" t="s">
        <v>21</v>
      </c>
      <c r="E37" s="221" t="s">
        <v>530</v>
      </c>
      <c r="F37" s="349" t="s">
        <v>3198</v>
      </c>
      <c r="G37" s="219" t="s">
        <v>531</v>
      </c>
      <c r="H37" s="222"/>
    </row>
    <row r="38" spans="1:8" ht="22.5">
      <c r="A38" s="491"/>
      <c r="B38" s="491"/>
      <c r="C38" s="137"/>
      <c r="D38" s="223" t="s">
        <v>115</v>
      </c>
      <c r="E38" s="224" t="s">
        <v>436</v>
      </c>
      <c r="F38" s="220" t="s">
        <v>389</v>
      </c>
      <c r="G38" s="351"/>
      <c r="H38" s="222"/>
    </row>
    <row r="39" spans="1:8" ht="22.5">
      <c r="A39" s="491"/>
      <c r="B39" s="491"/>
      <c r="C39" s="137"/>
      <c r="D39" s="177" t="s">
        <v>422</v>
      </c>
      <c r="E39" s="176" t="s">
        <v>408</v>
      </c>
      <c r="F39" s="349" t="s">
        <v>3202</v>
      </c>
      <c r="G39" s="536" t="s">
        <v>532</v>
      </c>
      <c r="H39" s="222"/>
    </row>
    <row r="40" spans="1:8" ht="15" customHeight="1">
      <c r="A40" s="491"/>
      <c r="B40" s="491"/>
      <c r="C40" s="137"/>
      <c r="D40" s="202"/>
      <c r="E40" s="225" t="s">
        <v>441</v>
      </c>
      <c r="F40" s="204"/>
      <c r="G40" s="537"/>
      <c r="H40" s="227"/>
    </row>
    <row r="41" spans="1:8" ht="22.5">
      <c r="A41" s="491"/>
      <c r="B41" s="491"/>
      <c r="C41" s="137"/>
      <c r="D41" s="177" t="s">
        <v>116</v>
      </c>
      <c r="E41" s="221" t="s">
        <v>372</v>
      </c>
      <c r="F41" s="349" t="s">
        <v>3213</v>
      </c>
      <c r="G41" s="219" t="s">
        <v>437</v>
      </c>
      <c r="H41" s="222"/>
    </row>
    <row r="42" spans="1:8" ht="22.5">
      <c r="A42" s="491"/>
      <c r="B42" s="491"/>
      <c r="C42" s="137"/>
      <c r="D42" s="177" t="s">
        <v>143</v>
      </c>
      <c r="E42" s="221" t="s">
        <v>251</v>
      </c>
      <c r="F42" s="350" t="s">
        <v>3203</v>
      </c>
      <c r="G42" s="216"/>
      <c r="H42" s="222"/>
    </row>
    <row r="43" spans="1:8" ht="22.5">
      <c r="A43" s="491"/>
      <c r="B43" s="491"/>
      <c r="C43" s="137"/>
      <c r="D43" s="177" t="s">
        <v>144</v>
      </c>
      <c r="E43" s="221" t="s">
        <v>423</v>
      </c>
      <c r="F43" s="220" t="s">
        <v>389</v>
      </c>
      <c r="G43" s="224"/>
      <c r="H43" s="222"/>
    </row>
    <row r="44" spans="1:8" ht="22.5">
      <c r="A44" s="531" t="s">
        <v>427</v>
      </c>
      <c r="B44" s="491"/>
      <c r="C44" s="364"/>
      <c r="D44" s="177" t="s">
        <v>427</v>
      </c>
      <c r="E44" s="176" t="s">
        <v>477</v>
      </c>
      <c r="F44" s="331" t="s">
        <v>3214</v>
      </c>
      <c r="G44" s="224" t="s">
        <v>438</v>
      </c>
      <c r="H44" s="222"/>
    </row>
    <row r="45" spans="1:8" ht="22.5">
      <c r="A45" s="531"/>
      <c r="B45" s="491"/>
      <c r="C45" s="364"/>
      <c r="D45" s="177" t="s">
        <v>478</v>
      </c>
      <c r="E45" s="176" t="s">
        <v>424</v>
      </c>
      <c r="F45" s="331" t="s">
        <v>3215</v>
      </c>
      <c r="G45" s="224" t="s">
        <v>439</v>
      </c>
      <c r="H45" s="222"/>
    </row>
    <row r="46" spans="1:8" ht="33.75">
      <c r="A46" s="531"/>
      <c r="B46" s="491"/>
      <c r="C46" s="364"/>
      <c r="D46" s="177" t="s">
        <v>479</v>
      </c>
      <c r="E46" s="176" t="s">
        <v>425</v>
      </c>
      <c r="F46" s="402" t="s">
        <v>3215</v>
      </c>
      <c r="G46" s="224" t="s">
        <v>440</v>
      </c>
      <c r="H46" s="222"/>
    </row>
    <row r="47" spans="1:8" ht="45">
      <c r="A47" s="531"/>
      <c r="B47" s="491"/>
      <c r="C47" s="364"/>
      <c r="D47" s="177" t="s">
        <v>480</v>
      </c>
      <c r="E47" s="401" t="s">
        <v>426</v>
      </c>
      <c r="F47" s="331" t="s">
        <v>3214</v>
      </c>
      <c r="G47" s="219" t="s">
        <v>533</v>
      </c>
      <c r="H47" s="222"/>
    </row>
    <row r="48" spans="1:8" ht="15">
      <c r="A48" s="491"/>
      <c r="B48" s="491"/>
      <c r="C48" s="137"/>
      <c r="D48" s="202"/>
      <c r="E48" s="225" t="s">
        <v>366</v>
      </c>
      <c r="F48" s="203"/>
      <c r="G48" s="403"/>
      <c r="H48" s="227"/>
    </row>
    <row r="49" spans="1:9">
      <c r="A49" s="491"/>
      <c r="B49" s="491"/>
      <c r="C49" s="137"/>
    </row>
    <row r="50" spans="1:9" s="144" customFormat="1" ht="27.75" customHeight="1">
      <c r="A50" s="492"/>
      <c r="B50" s="493"/>
      <c r="C50" s="532"/>
      <c r="D50" s="533" t="s">
        <v>543</v>
      </c>
      <c r="E50" s="533"/>
      <c r="F50" s="533"/>
      <c r="G50" s="533"/>
      <c r="H50" s="123"/>
      <c r="I50" s="123"/>
    </row>
    <row r="51" spans="1:9" s="144" customFormat="1" ht="27.75" customHeight="1">
      <c r="A51" s="491"/>
      <c r="B51" s="491"/>
      <c r="C51" s="532"/>
      <c r="D51" s="533"/>
      <c r="E51" s="533"/>
      <c r="F51" s="533"/>
      <c r="G51" s="533"/>
    </row>
    <row r="52" spans="1:9">
      <c r="D52" s="142"/>
      <c r="E52" s="143"/>
      <c r="F52" s="143"/>
      <c r="G52" s="143"/>
    </row>
    <row r="53" spans="1:9" ht="27" customHeight="1">
      <c r="D53" s="145"/>
      <c r="E53" s="404"/>
      <c r="F53" s="206"/>
      <c r="G53" s="206"/>
    </row>
    <row r="54" spans="1:9">
      <c r="D54" s="142"/>
      <c r="E54" s="143"/>
      <c r="F54" s="143"/>
      <c r="G54" s="143"/>
    </row>
    <row r="55" spans="1:9" ht="39" customHeight="1">
      <c r="D55" s="146"/>
      <c r="E55" s="207"/>
      <c r="F55" s="207"/>
      <c r="G55" s="207"/>
    </row>
    <row r="56" spans="1:9" ht="27" customHeight="1">
      <c r="D56" s="146"/>
      <c r="E56" s="207"/>
      <c r="F56" s="207"/>
      <c r="G56" s="207"/>
    </row>
  </sheetData>
  <sheetProtection password="FA9C" sheet="1" objects="1" scenarios="1" formatColumns="0" formatRows="0"/>
  <mergeCells count="11">
    <mergeCell ref="D4:F4"/>
    <mergeCell ref="A44:A47"/>
    <mergeCell ref="C50:C51"/>
    <mergeCell ref="D50:G51"/>
    <mergeCell ref="D7:F7"/>
    <mergeCell ref="G39:G40"/>
    <mergeCell ref="D5:G5"/>
    <mergeCell ref="E6:F6"/>
    <mergeCell ref="G7:G8"/>
    <mergeCell ref="C18:C22"/>
    <mergeCell ref="A18:A22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 F20"/>
    <dataValidation type="textLength" operator="lessThanOrEqual" allowBlank="1" showInputMessage="1" showErrorMessage="1" errorTitle="Ошибка" error="Допускается ввод не более 900 символов!" sqref="F12 F41:F42 F26:F31 F15 F39 F33:F37 F17 F19 F21:F22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44:F47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AC13"/>
  <sheetViews>
    <sheetView showGridLines="0" topLeftCell="C3" zoomScaleNormal="100" workbookViewId="0">
      <pane xSplit="4" ySplit="8" topLeftCell="G11" activePane="bottomRight" state="frozen"/>
      <selection activeCell="C3" sqref="C3"/>
      <selection pane="topRight" activeCell="G3" sqref="G3"/>
      <selection pane="bottomLeft" activeCell="C11" sqref="C11"/>
      <selection pane="bottomRight" activeCell="F17" sqref="F17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10" width="19.85546875" style="47" customWidth="1"/>
    <col min="11" max="11" width="9.7109375" style="47" customWidth="1"/>
    <col min="12" max="17" width="19.85546875" style="47" customWidth="1"/>
    <col min="18" max="18" width="103.7109375" style="47" customWidth="1"/>
    <col min="19" max="19" width="3.7109375" style="73" customWidth="1"/>
    <col min="20" max="22" width="10.5703125" style="252" hidden="1" customWidth="1"/>
    <col min="23" max="23" width="13.7109375" style="252" hidden="1" customWidth="1"/>
    <col min="24" max="24" width="15.42578125" style="252" hidden="1" customWidth="1"/>
    <col min="25" max="25" width="16.28515625" style="252" hidden="1" customWidth="1"/>
    <col min="26" max="29" width="0" style="252" hidden="1" customWidth="1"/>
    <col min="30" max="16384" width="10.5703125" style="47"/>
  </cols>
  <sheetData>
    <row r="1" spans="1:29" ht="16.5" hidden="1" customHeight="1">
      <c r="E1" s="435"/>
      <c r="F1" s="435"/>
    </row>
    <row r="2" spans="1:29" ht="16.5" hidden="1" customHeight="1"/>
    <row r="3" spans="1:29" s="231" customFormat="1" ht="6">
      <c r="A3" s="230"/>
      <c r="C3" s="237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T3" s="252"/>
      <c r="U3" s="252"/>
      <c r="V3" s="252"/>
      <c r="W3" s="252"/>
      <c r="X3" s="252"/>
      <c r="Y3" s="252"/>
      <c r="Z3" s="252"/>
      <c r="AA3" s="252"/>
      <c r="AB3" s="252"/>
      <c r="AC3" s="252"/>
    </row>
    <row r="4" spans="1:29" ht="22.5" customHeight="1">
      <c r="C4" s="64"/>
      <c r="D4" s="546" t="s">
        <v>551</v>
      </c>
      <c r="E4" s="547"/>
      <c r="F4" s="547"/>
      <c r="G4" s="547"/>
      <c r="H4" s="547"/>
      <c r="I4" s="547"/>
      <c r="J4" s="548"/>
      <c r="K4" s="548"/>
      <c r="L4" s="548"/>
      <c r="M4" s="548"/>
      <c r="N4" s="548"/>
      <c r="O4" s="548"/>
      <c r="P4" s="548"/>
      <c r="Q4" s="548"/>
      <c r="R4" s="355"/>
      <c r="S4" s="247"/>
    </row>
    <row r="5" spans="1:29" s="231" customFormat="1" ht="6">
      <c r="A5" s="230"/>
      <c r="C5" s="237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T5" s="252"/>
      <c r="U5" s="252"/>
      <c r="V5" s="252"/>
      <c r="W5" s="252"/>
      <c r="X5" s="252"/>
      <c r="Y5" s="252"/>
      <c r="Z5" s="252"/>
      <c r="AA5" s="252"/>
      <c r="AB5" s="252"/>
      <c r="AC5" s="252"/>
    </row>
    <row r="6" spans="1:29" ht="14.25" customHeight="1">
      <c r="C6" s="64"/>
      <c r="D6" s="550" t="s">
        <v>384</v>
      </c>
      <c r="E6" s="550"/>
      <c r="F6" s="550"/>
      <c r="G6" s="550"/>
      <c r="H6" s="550"/>
      <c r="I6" s="551"/>
      <c r="J6" s="551"/>
      <c r="K6" s="551"/>
      <c r="L6" s="551"/>
      <c r="M6" s="551"/>
      <c r="N6" s="551"/>
      <c r="O6" s="551"/>
      <c r="P6" s="551"/>
      <c r="Q6" s="550"/>
      <c r="R6" s="549" t="s">
        <v>386</v>
      </c>
    </row>
    <row r="7" spans="1:29" ht="14.25" customHeight="1">
      <c r="C7" s="64"/>
      <c r="D7" s="552" t="s">
        <v>32</v>
      </c>
      <c r="E7" s="550" t="s">
        <v>553</v>
      </c>
      <c r="F7" s="549" t="s">
        <v>375</v>
      </c>
      <c r="G7" s="551" t="s">
        <v>554</v>
      </c>
      <c r="H7" s="556" t="s">
        <v>555</v>
      </c>
      <c r="I7" s="550" t="s">
        <v>557</v>
      </c>
      <c r="J7" s="550"/>
      <c r="K7" s="550"/>
      <c r="L7" s="558"/>
      <c r="M7" s="550" t="s">
        <v>561</v>
      </c>
      <c r="N7" s="550"/>
      <c r="O7" s="550" t="s">
        <v>562</v>
      </c>
      <c r="P7" s="550"/>
      <c r="Q7" s="554" t="s">
        <v>564</v>
      </c>
      <c r="R7" s="549"/>
    </row>
    <row r="8" spans="1:29" ht="35.25" customHeight="1">
      <c r="C8" s="64"/>
      <c r="D8" s="552"/>
      <c r="E8" s="550"/>
      <c r="F8" s="549"/>
      <c r="G8" s="553"/>
      <c r="H8" s="557"/>
      <c r="I8" s="477" t="s">
        <v>556</v>
      </c>
      <c r="J8" s="477" t="s">
        <v>558</v>
      </c>
      <c r="K8" s="477" t="s">
        <v>559</v>
      </c>
      <c r="L8" s="479" t="s">
        <v>560</v>
      </c>
      <c r="M8" s="477" t="s">
        <v>578</v>
      </c>
      <c r="N8" s="477" t="s">
        <v>560</v>
      </c>
      <c r="O8" s="477" t="s">
        <v>563</v>
      </c>
      <c r="P8" s="477" t="s">
        <v>560</v>
      </c>
      <c r="Q8" s="555"/>
      <c r="R8" s="549"/>
    </row>
    <row r="9" spans="1:29" ht="12" customHeight="1">
      <c r="A9" s="129"/>
      <c r="C9" s="238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53" t="s">
        <v>116</v>
      </c>
      <c r="L9" s="53" t="s">
        <v>143</v>
      </c>
      <c r="M9" s="53" t="s">
        <v>144</v>
      </c>
      <c r="N9" s="53" t="s">
        <v>145</v>
      </c>
      <c r="O9" s="53" t="s">
        <v>146</v>
      </c>
      <c r="P9" s="53" t="s">
        <v>147</v>
      </c>
      <c r="Q9" s="53" t="s">
        <v>148</v>
      </c>
      <c r="R9" s="53" t="s">
        <v>149</v>
      </c>
      <c r="S9" s="47"/>
      <c r="Z9" s="465" t="s">
        <v>486</v>
      </c>
      <c r="AA9" s="465" t="s">
        <v>487</v>
      </c>
    </row>
    <row r="10" spans="1:29" s="432" customFormat="1" ht="5.25" hidden="1" customHeight="1">
      <c r="C10" s="434"/>
      <c r="D10" s="437" t="s">
        <v>503</v>
      </c>
      <c r="E10" s="437"/>
      <c r="F10" s="437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6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</row>
    <row r="11" spans="1:29" ht="90" customHeight="1">
      <c r="A11" s="47"/>
      <c r="C11" s="64"/>
      <c r="D11" s="114" t="s">
        <v>33</v>
      </c>
      <c r="E11" s="501" t="s">
        <v>3216</v>
      </c>
      <c r="F11" s="475" t="s">
        <v>3217</v>
      </c>
      <c r="G11" s="497">
        <v>9.11</v>
      </c>
      <c r="H11" s="497">
        <v>13.34</v>
      </c>
      <c r="I11" s="189">
        <v>0</v>
      </c>
      <c r="J11" s="407">
        <v>0</v>
      </c>
      <c r="K11" s="480"/>
      <c r="L11" s="407">
        <v>0</v>
      </c>
      <c r="M11" s="189">
        <v>0</v>
      </c>
      <c r="N11" s="407">
        <v>0</v>
      </c>
      <c r="O11" s="189">
        <v>3</v>
      </c>
      <c r="P11" s="407">
        <v>38.700000000000003</v>
      </c>
      <c r="Q11" s="189">
        <v>0</v>
      </c>
      <c r="R11" s="544" t="s">
        <v>579</v>
      </c>
      <c r="S11" s="47"/>
      <c r="Z11" s="465" t="str">
        <f>IF(E11="","n",IF(ISERROR(MATCH(E11,List05_CS_Copy,0)),"n","y"))</f>
        <v>y</v>
      </c>
      <c r="AA11" s="465" t="str">
        <f>IF(F11="","n",IF(ISERROR(MATCH(F11,List05_VD_Copy,0)),"n","y"))</f>
        <v>y</v>
      </c>
    </row>
    <row r="12" spans="1:29" ht="15" customHeight="1">
      <c r="A12" s="47"/>
      <c r="C12" s="64"/>
      <c r="D12" s="438"/>
      <c r="E12" s="439" t="s">
        <v>376</v>
      </c>
      <c r="F12" s="439" t="s">
        <v>3197</v>
      </c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9"/>
      <c r="R12" s="545"/>
      <c r="S12" s="47"/>
    </row>
    <row r="13" spans="1:29" ht="3" customHeight="1">
      <c r="A13" s="129"/>
      <c r="S13" s="47"/>
    </row>
  </sheetData>
  <sheetProtection password="FA9C" sheet="1" objects="1" scenarios="1" formatColumns="0" formatRows="0"/>
  <mergeCells count="13">
    <mergeCell ref="R11:R12"/>
    <mergeCell ref="D4:Q4"/>
    <mergeCell ref="R6:R8"/>
    <mergeCell ref="D6:Q6"/>
    <mergeCell ref="D7:D8"/>
    <mergeCell ref="E7:E8"/>
    <mergeCell ref="F7:F8"/>
    <mergeCell ref="G7:G8"/>
    <mergeCell ref="Q7:Q8"/>
    <mergeCell ref="H7:H8"/>
    <mergeCell ref="I7:L7"/>
    <mergeCell ref="M7:N7"/>
    <mergeCell ref="O7:P7"/>
  </mergeCells>
  <dataValidations count="7">
    <dataValidation type="decimal" allowBlank="1" showErrorMessage="1" errorTitle="Ошибка" error="Допускается ввод только неотрицательных чисел!" sqref="G10:Q10 J11 P11 N11 L11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O11 I11 M11 Q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11">
      <formula1>kind_of_unit</formula1>
    </dataValidation>
    <dataValidation type="decimal" allowBlank="1" showErrorMessage="1" errorTitle="Ошибка" error="Допускается ввод только неотрицательных чисел!" sqref="G11:H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5"/>
  <sheetViews>
    <sheetView showGridLines="0" topLeftCell="C3" zoomScaleNormal="100" workbookViewId="0">
      <selection activeCell="K25" sqref="K25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2" customFormat="1" ht="16.5" hidden="1" customHeight="1">
      <c r="C1" s="376"/>
      <c r="P1" s="252" t="s">
        <v>157</v>
      </c>
      <c r="Q1" s="252" t="s">
        <v>158</v>
      </c>
      <c r="R1" s="252" t="s">
        <v>141</v>
      </c>
    </row>
    <row r="2" spans="1:22" s="252" customFormat="1" ht="16.5" hidden="1" customHeight="1">
      <c r="C2" s="376"/>
    </row>
    <row r="3" spans="1:22" s="231" customFormat="1" ht="6">
      <c r="A3" s="230"/>
      <c r="C3" s="237"/>
      <c r="D3" s="232"/>
      <c r="E3" s="232"/>
      <c r="F3" s="232"/>
      <c r="G3" s="232"/>
      <c r="H3" s="232"/>
      <c r="I3" s="233"/>
      <c r="J3" s="234"/>
      <c r="K3" s="234"/>
      <c r="L3" s="234"/>
    </row>
    <row r="4" spans="1:22" ht="22.5">
      <c r="C4" s="64"/>
      <c r="D4" s="546" t="s">
        <v>568</v>
      </c>
      <c r="E4" s="547"/>
      <c r="F4" s="547"/>
      <c r="G4" s="547"/>
      <c r="H4" s="547"/>
      <c r="I4" s="548"/>
      <c r="J4" s="355"/>
      <c r="K4" s="109"/>
      <c r="L4" s="109"/>
    </row>
    <row r="5" spans="1:22" s="231" customFormat="1" ht="6">
      <c r="A5" s="230"/>
      <c r="C5" s="237"/>
      <c r="D5" s="232"/>
      <c r="E5" s="235"/>
      <c r="F5" s="235"/>
      <c r="G5" s="235"/>
      <c r="H5" s="235"/>
      <c r="I5" s="236"/>
      <c r="J5" s="236"/>
      <c r="K5" s="236"/>
      <c r="L5" s="236"/>
    </row>
    <row r="6" spans="1:22">
      <c r="C6" s="64"/>
      <c r="D6" s="566" t="s">
        <v>384</v>
      </c>
      <c r="E6" s="561"/>
      <c r="F6" s="561"/>
      <c r="G6" s="561"/>
      <c r="H6" s="561"/>
      <c r="I6" s="561"/>
      <c r="J6" s="561"/>
      <c r="K6" s="561"/>
      <c r="L6" s="549" t="s">
        <v>386</v>
      </c>
    </row>
    <row r="7" spans="1:22" ht="45">
      <c r="C7" s="64"/>
      <c r="D7" s="215" t="s">
        <v>32</v>
      </c>
      <c r="E7" s="191" t="s">
        <v>140</v>
      </c>
      <c r="F7" s="191"/>
      <c r="G7" s="215" t="s">
        <v>32</v>
      </c>
      <c r="H7" s="191" t="s">
        <v>142</v>
      </c>
      <c r="I7" s="214" t="s">
        <v>141</v>
      </c>
      <c r="J7" s="214" t="s">
        <v>443</v>
      </c>
      <c r="K7" s="214" t="s">
        <v>444</v>
      </c>
      <c r="L7" s="549"/>
    </row>
    <row r="8" spans="1:22" ht="12" customHeight="1">
      <c r="A8" s="129"/>
      <c r="C8" s="238"/>
      <c r="D8" s="366" t="s">
        <v>33</v>
      </c>
      <c r="E8" s="366" t="s">
        <v>5</v>
      </c>
      <c r="F8" s="366"/>
      <c r="G8" s="366" t="s">
        <v>6</v>
      </c>
      <c r="H8" s="366" t="s">
        <v>7</v>
      </c>
      <c r="I8" s="366" t="s">
        <v>20</v>
      </c>
      <c r="J8" s="366" t="s">
        <v>21</v>
      </c>
      <c r="K8" s="366" t="s">
        <v>115</v>
      </c>
      <c r="L8" s="366" t="s">
        <v>116</v>
      </c>
      <c r="M8" s="47"/>
    </row>
    <row r="9" spans="1:22" ht="78.75" hidden="1" customHeight="1">
      <c r="A9" s="47"/>
      <c r="C9" s="64"/>
      <c r="D9" s="362">
        <v>0</v>
      </c>
      <c r="E9" s="74"/>
      <c r="F9" s="365"/>
      <c r="G9" s="362">
        <v>0</v>
      </c>
      <c r="H9" s="74"/>
      <c r="I9" s="74"/>
      <c r="J9" s="74"/>
      <c r="K9" s="74"/>
      <c r="L9" s="544" t="s">
        <v>442</v>
      </c>
    </row>
    <row r="10" spans="1:22" ht="21.95" hidden="1" customHeight="1">
      <c r="A10" s="47"/>
      <c r="C10" s="560" t="s">
        <v>3218</v>
      </c>
      <c r="D10" s="561">
        <v>1</v>
      </c>
      <c r="E10" s="562" t="s">
        <v>2794</v>
      </c>
      <c r="F10" s="367"/>
      <c r="G10" s="368">
        <v>0</v>
      </c>
      <c r="H10" s="369"/>
      <c r="I10" s="370"/>
      <c r="J10" s="371"/>
      <c r="K10" s="372"/>
      <c r="L10" s="565"/>
      <c r="M10" s="252"/>
      <c r="N10" s="252"/>
      <c r="O10" s="252"/>
      <c r="P10" s="466"/>
      <c r="Q10" s="466"/>
      <c r="R10" s="467"/>
      <c r="S10" s="252"/>
      <c r="T10" s="252"/>
      <c r="U10" s="252"/>
      <c r="V10" s="252"/>
    </row>
    <row r="11" spans="1:22" ht="21.95" customHeight="1">
      <c r="A11" s="47"/>
      <c r="C11" s="560"/>
      <c r="D11" s="561"/>
      <c r="E11" s="563"/>
      <c r="F11" s="240" t="s">
        <v>3218</v>
      </c>
      <c r="G11" s="494">
        <v>1</v>
      </c>
      <c r="H11" s="377" t="s">
        <v>2812</v>
      </c>
      <c r="I11" s="378" t="s">
        <v>2813</v>
      </c>
      <c r="J11" s="495" t="s">
        <v>27</v>
      </c>
      <c r="K11" s="504" t="s">
        <v>376</v>
      </c>
      <c r="L11" s="565"/>
      <c r="M11" s="252"/>
      <c r="N11" s="252"/>
      <c r="O11" s="252"/>
      <c r="P11" s="466" t="str">
        <f>mergeValue(E11)</f>
        <v>Каслинский муниципальный район</v>
      </c>
      <c r="Q11" s="466" t="str">
        <f>H11</f>
        <v>Поселок Вишневогорск</v>
      </c>
      <c r="R11" s="467" t="str">
        <f>I11</f>
        <v>75626153</v>
      </c>
      <c r="S11" s="252" t="str">
        <f>Q11&amp;" ("&amp;R11&amp;")"</f>
        <v>Поселок Вишневогорск (75626153)</v>
      </c>
      <c r="T11" s="252"/>
      <c r="U11" s="252"/>
      <c r="V11" s="252"/>
    </row>
    <row r="12" spans="1:22" ht="21.95" customHeight="1">
      <c r="A12" s="47"/>
      <c r="C12" s="560"/>
      <c r="D12" s="561"/>
      <c r="E12" s="564"/>
      <c r="F12" s="241"/>
      <c r="G12" s="242"/>
      <c r="H12" s="217" t="s">
        <v>156</v>
      </c>
      <c r="I12" s="243"/>
      <c r="J12" s="243"/>
      <c r="K12" s="243"/>
      <c r="L12" s="565"/>
      <c r="M12" s="468"/>
      <c r="N12" s="252"/>
      <c r="O12" s="252"/>
      <c r="P12" s="252"/>
      <c r="Q12" s="252"/>
      <c r="R12" s="251"/>
      <c r="S12" s="252"/>
      <c r="T12" s="252"/>
      <c r="U12" s="252"/>
      <c r="V12" s="252"/>
    </row>
    <row r="13" spans="1:22" ht="15" customHeight="1">
      <c r="A13" s="47"/>
      <c r="C13" s="64"/>
      <c r="D13" s="245"/>
      <c r="E13" s="217" t="s">
        <v>159</v>
      </c>
      <c r="F13" s="243"/>
      <c r="G13" s="243"/>
      <c r="H13" s="243"/>
      <c r="I13" s="243"/>
      <c r="J13" s="243"/>
      <c r="K13" s="244"/>
      <c r="L13" s="545"/>
      <c r="M13" s="239"/>
    </row>
    <row r="14" spans="1:22" s="231" customFormat="1" ht="6">
      <c r="A14" s="230"/>
      <c r="C14" s="391"/>
    </row>
    <row r="15" spans="1:22">
      <c r="C15" s="198"/>
      <c r="D15" s="559" t="s">
        <v>567</v>
      </c>
      <c r="E15" s="559"/>
      <c r="F15" s="559"/>
      <c r="G15" s="559"/>
      <c r="H15" s="559"/>
      <c r="I15" s="559"/>
      <c r="J15" s="559"/>
      <c r="K15" s="559"/>
      <c r="L15" s="559"/>
    </row>
  </sheetData>
  <sheetProtection password="FA9C" sheet="1" objects="1" scenarios="1" formatColumns="0" formatRows="0"/>
  <mergeCells count="8">
    <mergeCell ref="D15:L15"/>
    <mergeCell ref="D4:I4"/>
    <mergeCell ref="C10:C12"/>
    <mergeCell ref="D10:D12"/>
    <mergeCell ref="E10:E12"/>
    <mergeCell ref="L9:L13"/>
    <mergeCell ref="D6:K6"/>
    <mergeCell ref="L6:L7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">
      <formula1>900</formula1>
    </dataValidation>
    <dataValidation allowBlank="1" showInputMessage="1" showErrorMessage="1" prompt="Изменение значения по двойному щелчоку левой кнопки мыши" sqref="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1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19"/>
  <sheetViews>
    <sheetView showGridLines="0" topLeftCell="D1" zoomScaleNormal="100" workbookViewId="0">
      <selection activeCell="L27" sqref="L27"/>
    </sheetView>
  </sheetViews>
  <sheetFormatPr defaultColWidth="10.5703125" defaultRowHeight="14.25"/>
  <cols>
    <col min="1" max="1" width="3.7109375" style="251" hidden="1" customWidth="1"/>
    <col min="2" max="3" width="3.7109375" style="252" hidden="1" customWidth="1"/>
    <col min="4" max="7" width="3.7109375" style="252" customWidth="1"/>
    <col min="8" max="8" width="3.7109375" style="253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2"/>
    <col min="14" max="14" width="10.5703125" style="426" hidden="1" customWidth="1"/>
    <col min="15" max="15" width="11.140625" style="426" hidden="1" customWidth="1"/>
    <col min="16" max="17" width="10.5703125" style="426" hidden="1" customWidth="1"/>
    <col min="18" max="18" width="11.28515625" style="426" hidden="1" customWidth="1"/>
    <col min="19" max="19" width="10.5703125" style="426" hidden="1" customWidth="1"/>
    <col min="20" max="24" width="10.5703125" style="252"/>
    <col min="25" max="16384" width="10.5703125" style="47"/>
  </cols>
  <sheetData>
    <row r="1" spans="1:24" ht="3" customHeight="1">
      <c r="A1" s="251" t="s">
        <v>33</v>
      </c>
    </row>
    <row r="2" spans="1:24" ht="22.5">
      <c r="I2" s="568" t="s">
        <v>445</v>
      </c>
      <c r="J2" s="569"/>
      <c r="K2" s="570"/>
      <c r="L2" s="247"/>
    </row>
    <row r="3" spans="1:24" ht="3" customHeight="1"/>
    <row r="4" spans="1:24" s="255" customFormat="1" ht="11.25">
      <c r="A4" s="254"/>
      <c r="B4" s="254"/>
      <c r="C4" s="254"/>
      <c r="D4" s="254"/>
      <c r="E4" s="254"/>
      <c r="F4" s="254"/>
      <c r="G4" s="254"/>
      <c r="I4" s="552" t="s">
        <v>384</v>
      </c>
      <c r="J4" s="552"/>
      <c r="K4" s="552"/>
      <c r="L4" s="571" t="s">
        <v>386</v>
      </c>
      <c r="M4" s="254"/>
      <c r="N4" s="427"/>
      <c r="O4" s="427"/>
      <c r="P4" s="427"/>
      <c r="Q4" s="427"/>
      <c r="R4" s="427"/>
      <c r="S4" s="427"/>
      <c r="T4" s="254"/>
      <c r="U4" s="254"/>
      <c r="V4" s="254"/>
      <c r="W4" s="254"/>
      <c r="X4" s="254"/>
    </row>
    <row r="5" spans="1:24" s="255" customFormat="1" ht="11.25" customHeight="1">
      <c r="A5" s="254"/>
      <c r="B5" s="254"/>
      <c r="C5" s="254"/>
      <c r="D5" s="254"/>
      <c r="E5" s="254"/>
      <c r="F5" s="254"/>
      <c r="G5" s="254"/>
      <c r="I5" s="294" t="s">
        <v>32</v>
      </c>
      <c r="J5" s="256" t="s">
        <v>385</v>
      </c>
      <c r="K5" s="122" t="s">
        <v>383</v>
      </c>
      <c r="L5" s="571"/>
      <c r="M5" s="254"/>
      <c r="N5" s="427"/>
      <c r="O5" s="427"/>
      <c r="P5" s="427"/>
      <c r="Q5" s="427"/>
      <c r="R5" s="427"/>
      <c r="S5" s="427"/>
      <c r="T5" s="254"/>
      <c r="U5" s="254"/>
      <c r="V5" s="254"/>
      <c r="W5" s="254"/>
      <c r="X5" s="254"/>
    </row>
    <row r="6" spans="1:24" s="255" customFormat="1" ht="12" customHeight="1">
      <c r="A6" s="254"/>
      <c r="B6" s="254"/>
      <c r="C6" s="254"/>
      <c r="D6" s="254"/>
      <c r="E6" s="254"/>
      <c r="F6" s="254"/>
      <c r="G6" s="254"/>
      <c r="I6" s="257" t="s">
        <v>33</v>
      </c>
      <c r="J6" s="258">
        <v>2</v>
      </c>
      <c r="K6" s="259">
        <v>3</v>
      </c>
      <c r="L6" s="260">
        <v>4</v>
      </c>
      <c r="M6" s="254">
        <v>4</v>
      </c>
      <c r="N6" s="254" t="s">
        <v>488</v>
      </c>
      <c r="O6" s="254" t="s">
        <v>489</v>
      </c>
      <c r="P6" s="254" t="s">
        <v>490</v>
      </c>
      <c r="Q6" s="254" t="s">
        <v>491</v>
      </c>
      <c r="R6" s="254" t="s">
        <v>504</v>
      </c>
      <c r="S6" s="254" t="s">
        <v>496</v>
      </c>
      <c r="T6" s="254"/>
      <c r="U6" s="254"/>
      <c r="V6" s="254"/>
      <c r="W6" s="254"/>
      <c r="X6" s="254"/>
    </row>
    <row r="7" spans="1:24" s="255" customFormat="1" ht="18.75">
      <c r="A7" s="254">
        <v>0</v>
      </c>
      <c r="B7" s="254"/>
      <c r="C7" s="254"/>
      <c r="D7" s="254"/>
      <c r="E7" s="254"/>
      <c r="F7" s="254"/>
      <c r="G7" s="254"/>
      <c r="I7" s="261">
        <v>1</v>
      </c>
      <c r="J7" s="262" t="s">
        <v>446</v>
      </c>
      <c r="K7" s="246" t="str">
        <f>IF(form_up_date="","",form_up_date)</f>
        <v>17.01.2022</v>
      </c>
      <c r="L7" s="263" t="s">
        <v>447</v>
      </c>
      <c r="M7" s="26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</row>
    <row r="8" spans="1:24" s="396" customFormat="1" ht="45">
      <c r="A8" s="572">
        <v>1</v>
      </c>
      <c r="B8" s="395"/>
      <c r="C8" s="395"/>
      <c r="D8" s="395"/>
      <c r="E8" s="573" t="s">
        <v>3218</v>
      </c>
      <c r="F8" s="395"/>
      <c r="G8" s="395"/>
      <c r="I8" s="261" t="str">
        <f>"2."&amp;mergeValue(A8)</f>
        <v>2.1</v>
      </c>
      <c r="J8" s="262" t="s">
        <v>448</v>
      </c>
      <c r="K8" s="498" t="str">
        <f>IF(first_sys="","наименование отсутствует",first_sys)</f>
        <v>Система теплоснабжения п.Вишневогорск</v>
      </c>
      <c r="L8" s="406" t="s">
        <v>534</v>
      </c>
      <c r="M8" s="397"/>
      <c r="N8" s="254" t="str">
        <f>IF(K8="","",K8)</f>
        <v>Система теплоснабжения п.Вишневогорск</v>
      </c>
      <c r="O8" s="254"/>
      <c r="P8" s="254"/>
      <c r="Q8" s="254"/>
      <c r="R8" s="469"/>
      <c r="S8" s="254" t="s">
        <v>497</v>
      </c>
      <c r="T8" s="395"/>
      <c r="U8" s="395"/>
      <c r="V8" s="395"/>
      <c r="W8" s="395"/>
    </row>
    <row r="9" spans="1:24" s="396" customFormat="1" ht="33.75">
      <c r="A9" s="572"/>
      <c r="B9" s="395"/>
      <c r="C9" s="395"/>
      <c r="D9" s="395"/>
      <c r="E9" s="574"/>
      <c r="F9" s="395"/>
      <c r="G9" s="395"/>
      <c r="I9" s="261" t="str">
        <f>"3."&amp;mergeValue(A9)</f>
        <v>3.1</v>
      </c>
      <c r="J9" s="262" t="s">
        <v>449</v>
      </c>
      <c r="K9" s="418" t="s">
        <v>3217</v>
      </c>
      <c r="L9" s="406" t="s">
        <v>481</v>
      </c>
      <c r="M9" s="397"/>
      <c r="N9" s="254"/>
      <c r="O9" s="254" t="str">
        <f>IF(K9="","",K9)</f>
        <v>Производство тепловой энергии. Некомбинированная выработка; Передача. Тепловая энергия; Сбыт. Тепловая энергия; Подключение (технологическое присоединение) к системе теплоснабжения</v>
      </c>
      <c r="P9" s="254"/>
      <c r="Q9" s="254"/>
      <c r="R9" s="469"/>
      <c r="S9" s="254" t="s">
        <v>498</v>
      </c>
      <c r="T9" s="395"/>
      <c r="U9" s="395"/>
      <c r="V9" s="395"/>
      <c r="W9" s="395"/>
    </row>
    <row r="10" spans="1:24" s="396" customFormat="1" ht="22.5">
      <c r="A10" s="572"/>
      <c r="B10" s="572">
        <v>1</v>
      </c>
      <c r="C10" s="395"/>
      <c r="D10" s="395"/>
      <c r="E10" s="574"/>
      <c r="F10" s="572"/>
      <c r="G10" s="395"/>
      <c r="I10" s="261" t="str">
        <f>"4."&amp;mergeValue(A10)</f>
        <v>4.1</v>
      </c>
      <c r="J10" s="262" t="s">
        <v>450</v>
      </c>
      <c r="K10" s="122" t="s">
        <v>389</v>
      </c>
      <c r="L10" s="263"/>
      <c r="M10" s="397"/>
      <c r="N10" s="254"/>
      <c r="O10" s="254"/>
      <c r="P10" s="254"/>
      <c r="Q10" s="254"/>
      <c r="R10" s="469"/>
      <c r="S10" s="254"/>
      <c r="T10" s="395"/>
      <c r="U10" s="395"/>
      <c r="V10" s="395"/>
      <c r="W10" s="395"/>
    </row>
    <row r="11" spans="1:24" s="396" customFormat="1" ht="18.75">
      <c r="A11" s="572"/>
      <c r="B11" s="572"/>
      <c r="C11" s="499"/>
      <c r="D11" s="499"/>
      <c r="E11" s="574"/>
      <c r="F11" s="572"/>
      <c r="G11" s="499"/>
      <c r="I11" s="261" t="str">
        <f>"4."&amp;mergeValue(A11) &amp;"."&amp;mergeValue(B10)</f>
        <v>4.1.1</v>
      </c>
      <c r="J11" s="476" t="s">
        <v>524</v>
      </c>
      <c r="K11" s="498" t="str">
        <f>IF(region_name="","",region_name)</f>
        <v>Челябинская область</v>
      </c>
      <c r="L11" s="263" t="s">
        <v>387</v>
      </c>
      <c r="M11" s="397"/>
      <c r="N11" s="254"/>
      <c r="O11" s="254"/>
      <c r="P11" s="254"/>
      <c r="Q11" s="254"/>
      <c r="R11" s="469"/>
      <c r="S11" s="254"/>
      <c r="T11" s="395"/>
      <c r="U11" s="395"/>
      <c r="V11" s="395"/>
      <c r="W11" s="395"/>
    </row>
    <row r="12" spans="1:24" s="396" customFormat="1" ht="22.5">
      <c r="A12" s="572"/>
      <c r="B12" s="572"/>
      <c r="C12" s="572">
        <v>1</v>
      </c>
      <c r="D12" s="499"/>
      <c r="E12" s="574"/>
      <c r="F12" s="572"/>
      <c r="G12" s="572"/>
      <c r="I12" s="261" t="str">
        <f>"4."&amp;mergeValue(A12) &amp;"."&amp;mergeValue(B12)&amp;"."&amp;mergeValue(C12)</f>
        <v>4.1.1.1</v>
      </c>
      <c r="J12" s="265" t="s">
        <v>451</v>
      </c>
      <c r="K12" s="498" t="s">
        <v>2794</v>
      </c>
      <c r="L12" s="406" t="s">
        <v>452</v>
      </c>
      <c r="M12" s="397"/>
      <c r="N12" s="254"/>
      <c r="O12" s="254"/>
      <c r="P12" s="254" t="str">
        <f>IF(K12="","",K12)</f>
        <v>Каслинский муниципальный район</v>
      </c>
      <c r="Q12" s="254"/>
      <c r="R12" s="469"/>
      <c r="S12" s="254" t="s">
        <v>499</v>
      </c>
      <c r="T12" s="395"/>
      <c r="U12" s="395"/>
      <c r="V12" s="395"/>
      <c r="W12" s="395"/>
    </row>
    <row r="13" spans="1:24" s="396" customFormat="1" ht="18.75">
      <c r="A13" s="572"/>
      <c r="B13" s="572"/>
      <c r="C13" s="572"/>
      <c r="D13" s="499">
        <v>1</v>
      </c>
      <c r="E13" s="574"/>
      <c r="F13" s="572"/>
      <c r="G13" s="572"/>
      <c r="I13" s="261" t="str">
        <f>"4."&amp;mergeValue(A13) &amp;"."&amp;mergeValue(B13)&amp;"."&amp;mergeValue(C13)&amp;"."&amp;mergeValue(D13)</f>
        <v>4.1.1.1.1</v>
      </c>
      <c r="J13" s="266" t="s">
        <v>453</v>
      </c>
      <c r="K13" s="498" t="s">
        <v>3219</v>
      </c>
      <c r="L13" s="575" t="s">
        <v>535</v>
      </c>
      <c r="M13" s="397"/>
      <c r="N13" s="254"/>
      <c r="O13" s="254"/>
      <c r="P13" s="254"/>
      <c r="Q13" s="254" t="s">
        <v>2812</v>
      </c>
      <c r="R13" s="469" t="s">
        <v>2813</v>
      </c>
      <c r="S13" s="254" t="s">
        <v>500</v>
      </c>
      <c r="T13" s="395"/>
      <c r="U13" s="395"/>
      <c r="V13" s="395"/>
      <c r="W13" s="395"/>
    </row>
    <row r="14" spans="1:24" s="396" customFormat="1" ht="18.75">
      <c r="A14" s="572"/>
      <c r="B14" s="572"/>
      <c r="C14" s="572"/>
      <c r="D14" s="499"/>
      <c r="E14" s="574"/>
      <c r="F14" s="572"/>
      <c r="G14" s="572"/>
      <c r="I14" s="398"/>
      <c r="J14" s="444" t="s">
        <v>156</v>
      </c>
      <c r="K14" s="399"/>
      <c r="L14" s="576"/>
      <c r="M14" s="397"/>
      <c r="N14" s="254"/>
      <c r="O14" s="254"/>
      <c r="P14" s="254"/>
      <c r="Q14" s="254"/>
      <c r="R14" s="469"/>
      <c r="S14" s="254"/>
      <c r="T14" s="395"/>
      <c r="U14" s="395"/>
      <c r="V14" s="395"/>
      <c r="W14" s="395"/>
    </row>
    <row r="15" spans="1:24" s="396" customFormat="1" ht="18.75">
      <c r="A15" s="572"/>
      <c r="B15" s="572"/>
      <c r="C15" s="499"/>
      <c r="D15" s="499"/>
      <c r="E15" s="574"/>
      <c r="F15" s="572"/>
      <c r="G15" s="499"/>
      <c r="I15" s="267"/>
      <c r="J15" s="445" t="s">
        <v>159</v>
      </c>
      <c r="K15" s="268"/>
      <c r="L15" s="269"/>
      <c r="M15" s="397"/>
      <c r="N15" s="254"/>
      <c r="O15" s="254"/>
      <c r="P15" s="254"/>
      <c r="Q15" s="254"/>
      <c r="R15" s="469"/>
      <c r="S15" s="254"/>
      <c r="T15" s="395"/>
      <c r="U15" s="395"/>
      <c r="V15" s="395"/>
      <c r="W15" s="395"/>
    </row>
    <row r="16" spans="1:24" s="396" customFormat="1" ht="18.75">
      <c r="A16" s="572"/>
      <c r="B16" s="395"/>
      <c r="C16" s="395"/>
      <c r="D16" s="395"/>
      <c r="E16" s="574"/>
      <c r="F16" s="395"/>
      <c r="G16" s="395"/>
      <c r="I16" s="267"/>
      <c r="J16" s="400" t="s">
        <v>454</v>
      </c>
      <c r="K16" s="268"/>
      <c r="L16" s="269"/>
      <c r="M16" s="397"/>
      <c r="N16" s="254"/>
      <c r="O16" s="254"/>
      <c r="P16" s="254"/>
      <c r="Q16" s="254"/>
      <c r="R16" s="469"/>
      <c r="S16" s="254"/>
      <c r="T16" s="395"/>
      <c r="U16" s="395"/>
      <c r="V16" s="395"/>
      <c r="W16" s="395"/>
    </row>
    <row r="17" spans="1:24" s="255" customFormat="1" ht="18.75" customHeight="1">
      <c r="A17" s="254"/>
      <c r="B17" s="254"/>
      <c r="C17" s="254"/>
      <c r="D17" s="254"/>
      <c r="E17" s="254"/>
      <c r="F17" s="254"/>
      <c r="G17" s="254"/>
      <c r="I17" s="267"/>
      <c r="J17" s="443" t="s">
        <v>376</v>
      </c>
      <c r="K17" s="268"/>
      <c r="L17" s="269"/>
      <c r="M17" s="26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</row>
    <row r="18" spans="1:24" s="271" customFormat="1" ht="3" customHeight="1">
      <c r="A18" s="270"/>
      <c r="B18" s="270"/>
      <c r="C18" s="270"/>
      <c r="D18" s="270"/>
      <c r="E18" s="270"/>
      <c r="F18" s="270"/>
      <c r="G18" s="270"/>
      <c r="I18" s="272"/>
      <c r="J18" s="424"/>
      <c r="K18" s="425"/>
      <c r="L18" s="273"/>
      <c r="M18" s="270"/>
      <c r="N18" s="428"/>
      <c r="O18" s="428"/>
      <c r="P18" s="428"/>
      <c r="Q18" s="428"/>
      <c r="R18" s="428"/>
      <c r="S18" s="428"/>
      <c r="T18" s="270"/>
      <c r="U18" s="270"/>
      <c r="V18" s="270"/>
      <c r="W18" s="270"/>
      <c r="X18" s="270"/>
    </row>
    <row r="19" spans="1:24" s="271" customFormat="1" ht="15" customHeight="1">
      <c r="A19" s="270"/>
      <c r="B19" s="270"/>
      <c r="C19" s="270"/>
      <c r="D19" s="270"/>
      <c r="E19" s="270"/>
      <c r="F19" s="270"/>
      <c r="G19" s="270"/>
      <c r="I19" s="272"/>
      <c r="J19" s="567" t="s">
        <v>455</v>
      </c>
      <c r="K19" s="567"/>
      <c r="L19" s="273"/>
      <c r="M19" s="270"/>
      <c r="N19" s="428"/>
      <c r="O19" s="428"/>
      <c r="P19" s="428"/>
      <c r="Q19" s="428"/>
      <c r="R19" s="428"/>
      <c r="S19" s="428"/>
      <c r="T19" s="270"/>
      <c r="U19" s="270"/>
      <c r="V19" s="270"/>
      <c r="W19" s="270"/>
      <c r="X19" s="270"/>
    </row>
  </sheetData>
  <sheetProtection password="FA9C" sheet="1" objects="1" scenarios="1" formatColumns="0" formatRows="0"/>
  <mergeCells count="11">
    <mergeCell ref="J19:K19"/>
    <mergeCell ref="I2:K2"/>
    <mergeCell ref="I4:K4"/>
    <mergeCell ref="L4:L5"/>
    <mergeCell ref="A8:A16"/>
    <mergeCell ref="E8:E16"/>
    <mergeCell ref="B10:B15"/>
    <mergeCell ref="F10:F15"/>
    <mergeCell ref="C12:C14"/>
    <mergeCell ref="G12:G14"/>
    <mergeCell ref="L13:L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5:L1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4" hidden="1" customWidth="1"/>
    <col min="2" max="2" width="9.140625" style="275" hidden="1" customWidth="1"/>
    <col min="3" max="3" width="3.7109375" style="276" customWidth="1"/>
    <col min="4" max="4" width="7" style="277" bestFit="1" customWidth="1"/>
    <col min="5" max="5" width="14.28515625" style="277" customWidth="1"/>
    <col min="6" max="6" width="41" style="277" customWidth="1"/>
    <col min="7" max="9" width="17.85546875" style="277" customWidth="1"/>
    <col min="10" max="10" width="42.140625" style="277" customWidth="1"/>
    <col min="11" max="11" width="115.7109375" style="277" customWidth="1"/>
    <col min="12" max="12" width="3.7109375" style="277" customWidth="1"/>
    <col min="13" max="16384" width="9.140625" style="277"/>
  </cols>
  <sheetData>
    <row r="1" spans="1:14" hidden="1"/>
    <row r="2" spans="1:14" hidden="1"/>
    <row r="3" spans="1:14" hidden="1"/>
    <row r="4" spans="1:14" ht="3" customHeight="1">
      <c r="E4" s="358"/>
      <c r="F4" s="358"/>
      <c r="G4" s="358"/>
      <c r="H4" s="358"/>
      <c r="I4" s="358"/>
      <c r="J4" s="358"/>
    </row>
    <row r="5" spans="1:14" s="47" customFormat="1" ht="22.5">
      <c r="A5" s="129"/>
      <c r="C5" s="64"/>
      <c r="D5" s="546" t="s">
        <v>536</v>
      </c>
      <c r="E5" s="547"/>
      <c r="F5" s="547"/>
      <c r="G5" s="547"/>
      <c r="H5" s="547"/>
      <c r="I5" s="547"/>
      <c r="J5" s="548"/>
      <c r="K5" s="359"/>
    </row>
    <row r="6" spans="1:14" ht="3" hidden="1" customHeight="1">
      <c r="D6" s="278"/>
      <c r="E6" s="278"/>
      <c r="G6" s="278"/>
      <c r="H6" s="278"/>
      <c r="I6" s="278"/>
      <c r="J6" s="278"/>
      <c r="K6" s="278"/>
    </row>
    <row r="7" spans="1:14" s="274" customFormat="1" ht="3" customHeight="1">
      <c r="B7" s="275"/>
      <c r="C7" s="276"/>
      <c r="D7" s="279"/>
      <c r="E7" s="279"/>
      <c r="G7" s="279"/>
      <c r="H7" s="279"/>
      <c r="I7" s="279"/>
      <c r="J7" s="279"/>
      <c r="K7" s="279"/>
      <c r="L7" s="280"/>
    </row>
    <row r="8" spans="1:14">
      <c r="D8" s="580" t="s">
        <v>384</v>
      </c>
      <c r="E8" s="580"/>
      <c r="F8" s="580"/>
      <c r="G8" s="580"/>
      <c r="H8" s="580"/>
      <c r="I8" s="580"/>
      <c r="J8" s="580"/>
      <c r="K8" s="580" t="s">
        <v>386</v>
      </c>
    </row>
    <row r="9" spans="1:14">
      <c r="D9" s="580" t="s">
        <v>32</v>
      </c>
      <c r="E9" s="580" t="s">
        <v>456</v>
      </c>
      <c r="F9" s="580"/>
      <c r="G9" s="580" t="s">
        <v>346</v>
      </c>
      <c r="H9" s="580"/>
      <c r="I9" s="580"/>
      <c r="J9" s="580"/>
      <c r="K9" s="580"/>
    </row>
    <row r="10" spans="1:14">
      <c r="D10" s="580"/>
      <c r="E10" s="180" t="s">
        <v>345</v>
      </c>
      <c r="F10" s="180" t="s">
        <v>249</v>
      </c>
      <c r="G10" s="180" t="s">
        <v>249</v>
      </c>
      <c r="H10" s="180" t="s">
        <v>345</v>
      </c>
      <c r="I10" s="180" t="s">
        <v>457</v>
      </c>
      <c r="J10" s="180" t="s">
        <v>444</v>
      </c>
      <c r="K10" s="580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19" customFormat="1" ht="54.95" customHeight="1">
      <c r="A12" s="107" t="s">
        <v>6</v>
      </c>
      <c r="B12" s="416" t="s">
        <v>376</v>
      </c>
      <c r="C12" s="417"/>
      <c r="D12" s="281" t="s">
        <v>33</v>
      </c>
      <c r="E12" s="418"/>
      <c r="F12" s="350"/>
      <c r="G12" s="282"/>
      <c r="H12" s="282"/>
      <c r="I12" s="118"/>
      <c r="J12" s="283"/>
      <c r="K12" s="576" t="s">
        <v>458</v>
      </c>
      <c r="L12" s="423"/>
      <c r="M12" s="420" t="str">
        <f>IF(ISERROR(INDEX(kind_of_nameforms,MATCH(E12,kind_of_forms,0),1)),"",INDEX(kind_of_nameforms,MATCH(E12,kind_of_forms,0),1))</f>
        <v/>
      </c>
      <c r="N12" s="421"/>
    </row>
    <row r="13" spans="1:14" ht="15" customHeight="1">
      <c r="A13" s="277"/>
      <c r="B13" s="277"/>
      <c r="C13" s="277"/>
      <c r="D13" s="284"/>
      <c r="E13" s="285" t="s">
        <v>459</v>
      </c>
      <c r="F13" s="286"/>
      <c r="G13" s="286"/>
      <c r="H13" s="286"/>
      <c r="I13" s="286"/>
      <c r="J13" s="287"/>
      <c r="K13" s="577"/>
    </row>
    <row r="14" spans="1:14" ht="3" customHeight="1">
      <c r="A14" s="277"/>
      <c r="B14" s="277"/>
      <c r="C14" s="277"/>
    </row>
    <row r="15" spans="1:14" ht="27.75" customHeight="1">
      <c r="E15" s="578" t="s">
        <v>537</v>
      </c>
      <c r="F15" s="579"/>
      <c r="G15" s="579"/>
      <c r="H15" s="579"/>
      <c r="I15" s="579"/>
      <c r="J15" s="579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2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46" t="s">
        <v>11</v>
      </c>
      <c r="E7" s="548"/>
      <c r="F7" s="356"/>
    </row>
    <row r="8" spans="3:6" ht="3" customHeight="1">
      <c r="C8" s="68"/>
      <c r="D8" s="16"/>
      <c r="E8" s="16"/>
    </row>
    <row r="9" spans="3:6" ht="15.95" customHeight="1">
      <c r="C9" s="68"/>
      <c r="D9" s="215" t="s">
        <v>32</v>
      </c>
      <c r="E9" s="191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2" customHeight="1">
      <c r="C12" s="68"/>
      <c r="D12" s="108"/>
      <c r="E12" s="357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200</vt:i4>
      </vt:variant>
    </vt:vector>
  </HeadingPairs>
  <TitlesOfParts>
    <vt:vector size="208" baseType="lpstr">
      <vt:lpstr>Инструкция</vt:lpstr>
      <vt:lpstr>Титульный</vt:lpstr>
      <vt:lpstr>Форма 4.1.1</vt:lpstr>
      <vt:lpstr>Форма 4.1.2</vt:lpstr>
      <vt:lpstr>Форма 4.1.3</vt:lpstr>
      <vt:lpstr>Форма 1.0.1</vt:lpstr>
      <vt:lpstr>Комментарии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data_uniTS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kind_of_org_type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List02_EM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List04_uniTS_block</vt:lpstr>
      <vt:lpstr>List04_uniTS_blockColor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pIns_List04_ETO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type_org</vt:lpstr>
      <vt:lpstr>unit</vt:lpstr>
      <vt:lpstr>UpdStatus</vt:lpstr>
      <vt:lpstr>url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(ТС)</dc:title>
  <dc:subject>Общая информация о регулируемой организации (ТС)</dc:subject>
  <dc:creator>Infernus</dc:creator>
  <cp:lastModifiedBy>user</cp:lastModifiedBy>
  <dcterms:created xsi:type="dcterms:W3CDTF">2014-08-18T08:57:48Z</dcterms:created>
  <dcterms:modified xsi:type="dcterms:W3CDTF">2022-01-17T11:44:13Z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1.1.1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FAS.JKH.OPEN.INFO.ORG.WARM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